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900" activeTab="2"/>
  </bookViews>
  <sheets>
    <sheet name="FOR REVIEW" sheetId="30" r:id="rId1"/>
    <sheet name="All Proposed Changes" sheetId="51" state="hidden" r:id="rId2"/>
    <sheet name="SUMMARY" sheetId="28" r:id="rId3"/>
    <sheet name="1987" sheetId="57" r:id="rId4"/>
    <sheet name="1996" sheetId="58" r:id="rId5"/>
    <sheet name="1787" sheetId="52" r:id="rId6"/>
    <sheet name="1912" sheetId="53" r:id="rId7"/>
    <sheet name="1999" sheetId="55" r:id="rId8"/>
    <sheet name="2003" sheetId="56" r:id="rId9"/>
    <sheet name="1156" sheetId="31" state="hidden" r:id="rId10"/>
    <sheet name="1307" sheetId="35" state="hidden" r:id="rId11"/>
    <sheet name="1308" sheetId="36" state="hidden" r:id="rId12"/>
    <sheet name="1365" sheetId="39" state="hidden" r:id="rId13"/>
    <sheet name="1379" sheetId="41" state="hidden" r:id="rId14"/>
    <sheet name="1445" sheetId="46" state="hidden" r:id="rId15"/>
    <sheet name="1455" sheetId="47" state="hidden" r:id="rId16"/>
    <sheet name="1498" sheetId="49" state="hidden" r:id="rId17"/>
  </sheets>
  <calcPr calcId="152511"/>
</workbook>
</file>

<file path=xl/calcChain.xml><?xml version="1.0" encoding="utf-8"?>
<calcChain xmlns="http://schemas.openxmlformats.org/spreadsheetml/2006/main">
  <c r="I8" i="28" l="1"/>
  <c r="I9" i="28"/>
  <c r="H9" i="28"/>
  <c r="I6" i="28"/>
  <c r="H6" i="28"/>
  <c r="E9" i="28"/>
  <c r="E8" i="28"/>
  <c r="E7" i="28"/>
  <c r="E6" i="28"/>
  <c r="E5" i="28"/>
  <c r="E4" i="28"/>
  <c r="H8" i="28"/>
  <c r="I5" i="28"/>
  <c r="H5" i="28"/>
  <c r="J5" i="28" l="1"/>
  <c r="H10" i="28"/>
  <c r="D10" i="28"/>
  <c r="C10" i="28"/>
  <c r="I4" i="28"/>
  <c r="H4" i="28"/>
  <c r="H7" i="28" s="1"/>
  <c r="I7" i="28" l="1"/>
  <c r="J9" i="28"/>
  <c r="J8" i="28"/>
  <c r="J4" i="28"/>
  <c r="I10" i="28"/>
  <c r="J6" i="28"/>
  <c r="J10" i="28" l="1"/>
  <c r="J7" i="28" l="1"/>
  <c r="E10" i="28" l="1"/>
</calcChain>
</file>

<file path=xl/sharedStrings.xml><?xml version="1.0" encoding="utf-8"?>
<sst xmlns="http://schemas.openxmlformats.org/spreadsheetml/2006/main" count="713" uniqueCount="200">
  <si>
    <t>Location Map:</t>
  </si>
  <si>
    <t>Constraints Type</t>
  </si>
  <si>
    <t>Archor Type</t>
  </si>
  <si>
    <t>OGMA Score</t>
  </si>
  <si>
    <t>Area (ha)</t>
  </si>
  <si>
    <t>Height (m)</t>
  </si>
  <si>
    <t>Age (years)</t>
  </si>
  <si>
    <t>No</t>
  </si>
  <si>
    <t>Rare-Old</t>
  </si>
  <si>
    <t>BEC Variant</t>
  </si>
  <si>
    <t>NHLB</t>
  </si>
  <si>
    <t>THLB</t>
  </si>
  <si>
    <t>THLB/NHLB</t>
  </si>
  <si>
    <t>Replacement OGMA Polys</t>
  </si>
  <si>
    <t>Original OGMA Polys</t>
  </si>
  <si>
    <t>Attribute</t>
  </si>
  <si>
    <t>Added Area (ha)</t>
  </si>
  <si>
    <t>Landscape Unit</t>
  </si>
  <si>
    <t>Dropped Area (ha)</t>
  </si>
  <si>
    <t>Dropped OGMA_ID</t>
  </si>
  <si>
    <t>OGMA_ID</t>
  </si>
  <si>
    <t>Species</t>
  </si>
  <si>
    <t>N/A</t>
  </si>
  <si>
    <t>Total Area</t>
  </si>
  <si>
    <t>Area Added (ha)</t>
  </si>
  <si>
    <t>Area Dropped (ha)</t>
  </si>
  <si>
    <t xml:space="preserve">APPROVED (Y/N): </t>
  </si>
  <si>
    <t xml:space="preserve">Comments / Concerns: </t>
  </si>
  <si>
    <t>Total</t>
  </si>
  <si>
    <t>Difference
(exceeds dropped)</t>
  </si>
  <si>
    <t>1. Review the dropped and proposed OGMA attributes for each OGMA_ID (individual tabs in the spreadsheet)</t>
  </si>
  <si>
    <r>
      <t>2. Provide any feedback about the proposed change in the</t>
    </r>
    <r>
      <rPr>
        <sz val="11"/>
        <color theme="7"/>
        <rFont val="Calibri"/>
        <family val="2"/>
        <scheme val="minor"/>
      </rPr>
      <t xml:space="preserve"> </t>
    </r>
    <r>
      <rPr>
        <b/>
        <i/>
        <sz val="11"/>
        <color theme="7"/>
        <rFont val="Calibri"/>
        <family val="2"/>
        <scheme val="minor"/>
      </rPr>
      <t>Comments/Concerns</t>
    </r>
    <r>
      <rPr>
        <b/>
        <sz val="11"/>
        <color theme="9" tint="-0.249977111117893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box</t>
    </r>
  </si>
  <si>
    <t>Mission</t>
  </si>
  <si>
    <t>ICHmk1</t>
  </si>
  <si>
    <t>MSdm1</t>
  </si>
  <si>
    <t>148 (141, 145)</t>
  </si>
  <si>
    <t>FD/PL/SE</t>
  </si>
  <si>
    <t>PL (5.5 ha)
FDI/PLI/LW (0.7 ha)</t>
  </si>
  <si>
    <t>PLI</t>
  </si>
  <si>
    <t>6 (5.5 ha)
10 (0.7 ha)</t>
  </si>
  <si>
    <t>FDI/SE/PLI (11.6 ha)
FDI/PLI/SE (7.2 ha)
PL/FD/SE (3.0 ha)</t>
  </si>
  <si>
    <t>31.8 (18.5 ha)
26.7 (3.3 ha)</t>
  </si>
  <si>
    <t>9 (3.4 ha)
11 (3.3 ha)
16 (2 ha)</t>
  </si>
  <si>
    <t>RRZ (7.0 ha)</t>
  </si>
  <si>
    <t>CWS, Marten, Rec Sites and Trails, VQO (PR) (39.9 ha)</t>
  </si>
  <si>
    <t>AlREADY RELOCATED</t>
  </si>
  <si>
    <t>Tolko</t>
  </si>
  <si>
    <t>BCTS</t>
  </si>
  <si>
    <t>Not necessarily all of OGMA to be re-located - Ideal Lake Lakeshore managament area, Riparian Reserves, Connectivity corridor along rip areas of main creeks, Beetle salvage retention Plan</t>
  </si>
  <si>
    <t>30.0 (112.0)</t>
  </si>
  <si>
    <t>Not necessarily all of OGMA to be re-located</t>
  </si>
  <si>
    <t>Lakeside Management areas for Loch Long or Loch Lost</t>
  </si>
  <si>
    <t>Lakeside Management areas for Loch Long or Loch Lost, buffer on park</t>
  </si>
  <si>
    <t>Could be replaced with smaller scarttered timberred polys separated by wetlands - lower priority</t>
  </si>
  <si>
    <t xml:space="preserve">Buffer on Mission Creek - only colocate easternmost potion between Boyce FSR and Boyce Creek </t>
  </si>
  <si>
    <t>Steep area east of Highway 33, near Big White turn off</t>
  </si>
  <si>
    <t>Steep area east of Highway 33, near Big White turn off - eastern most part of OGMA most suitable for colocation</t>
  </si>
  <si>
    <t>OGMA has already moved; Gorman  has an approved CP within but unsure what replaced it (Matt Scott, email 12/23)</t>
  </si>
  <si>
    <t>Gorman</t>
  </si>
  <si>
    <t>Total Area (ha)</t>
  </si>
  <si>
    <t>Licensee</t>
  </si>
  <si>
    <r>
      <t xml:space="preserve">Comments / Concerns: 
</t>
    </r>
    <r>
      <rPr>
        <sz val="11"/>
        <color theme="1"/>
        <rFont val="Calibri"/>
        <family val="2"/>
        <scheme val="minor"/>
      </rPr>
      <t>This OGMA has already been moved (Gorman comm. 12/23/2016) and currently has a cutting permit within the original area. Unsure what/where this OGMA has been relocated too</t>
    </r>
  </si>
  <si>
    <t>Proposed Area Dropped (ha)</t>
  </si>
  <si>
    <t>All Proposed Changes</t>
  </si>
  <si>
    <t>Comments</t>
  </si>
  <si>
    <t>PL/SE</t>
  </si>
  <si>
    <t>FD/LW/PL</t>
  </si>
  <si>
    <t>ESSFxc</t>
  </si>
  <si>
    <t>B/S</t>
  </si>
  <si>
    <t>2 (1.0 ha)
10 (0.8 ha)</t>
  </si>
  <si>
    <t>RRZ (2.1 ha)</t>
  </si>
  <si>
    <t>SE/BL</t>
  </si>
  <si>
    <t>RRZ (0.2 ha)</t>
  </si>
  <si>
    <t>IDFmw1</t>
  </si>
  <si>
    <t>SE/BL/PL</t>
  </si>
  <si>
    <t>MDWR (12.7 ha)</t>
  </si>
  <si>
    <t>PLI (12.5 ha)
SE/FDI/PLI (8.4 ha)</t>
  </si>
  <si>
    <t>28.3 (12.5 ha)
27.6 (8.4 ha)</t>
  </si>
  <si>
    <t>7 (6.3 ha)
17 (2.5 ha)
15 (1.7 ha)</t>
  </si>
  <si>
    <t>RRZ (5.5 ha)</t>
  </si>
  <si>
    <t>Reserves (1.7 ha)</t>
  </si>
  <si>
    <t>SUBJECTIVE IMPROVEMENT</t>
  </si>
  <si>
    <t>RRZ (0.4 ha)</t>
  </si>
  <si>
    <t>BL/SE</t>
  </si>
  <si>
    <t>RRZ (4.5 ha)</t>
  </si>
  <si>
    <t>RRZ (2.8 ha)</t>
  </si>
  <si>
    <t>`</t>
  </si>
  <si>
    <t>PL/S/B</t>
  </si>
  <si>
    <t>RRZ (0.8 ha)</t>
  </si>
  <si>
    <t>NOT MOVED</t>
  </si>
  <si>
    <t>187 (6.2 ha)
117 (6.2 ha)
137 (1.1 ha)</t>
  </si>
  <si>
    <t>SE/BL/PL (6.2 ha)
PL/SE (6.2 ha)
BL/SE (1.1 ha)</t>
  </si>
  <si>
    <t>29.4(6.2 ha)
22.5 (6.2 ha)
21.8 (1.1 ha)</t>
  </si>
  <si>
    <t>7 (7.0 ha)
13 (5.8 ha)
18 (1.6 ha)</t>
  </si>
  <si>
    <t>RRZ (6.0 ha), Reserves (3.1 ha)</t>
  </si>
  <si>
    <t>RRZ (1.2 ha)</t>
  </si>
  <si>
    <r>
      <t xml:space="preserve">Rationale:
</t>
    </r>
    <r>
      <rPr>
        <sz val="11"/>
        <color theme="1"/>
        <rFont val="Calibri"/>
        <family val="2"/>
        <scheme val="minor"/>
      </rPr>
      <t>Built off existing OGMA (1365, half is proposed to be relocated); generally improved OGMA score (older, taller stand); 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</si>
  <si>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a partial Anchor; improved OGMA score (younger stands but taller and increased deadwood abundance); 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</si>
  <si>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Maintained OGMA score but relocated to older stand; more area within RRZ (16% in Anchor); clear win/THLB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</si>
  <si>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Not relocated because already in MDWR (60% in Anchor)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</si>
  <si>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partial Anchor (18% in Anchor); improved OGMA score (older stands, trading pine-leading for spruce- and balsam-leading stands, increased deadwood abundance); no THLB gain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</si>
  <si>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partial Anchor (10% in Anchor); improved OGMA score (older stands, increased deadwood abundance); moved into second-pass cable stands</t>
    </r>
  </si>
  <si>
    <r>
      <t xml:space="preserve">Comments / Concerns: </t>
    </r>
    <r>
      <rPr>
        <sz val="11"/>
        <color theme="1"/>
        <rFont val="Calibri"/>
        <family val="2"/>
        <scheme val="minor"/>
      </rPr>
      <t>Don’t move - proposed area is good logging chance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</si>
  <si>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BCTS to decide if it best to leave or move - do not agree with change, keep OGMA as is (drop proposed change)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</si>
  <si>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Tolko not good.  Move has harvest potential. BCTS  - see screenshots for area to be considered for replacement if meets criteria (area could be used for 1416, 1423 or 1455)</t>
    </r>
  </si>
  <si>
    <t>APPROVED (Y/N): 
NO</t>
  </si>
  <si>
    <r>
      <t xml:space="preserve">Comments / Concerns:   </t>
    </r>
    <r>
      <rPr>
        <sz val="11"/>
        <color theme="1"/>
        <rFont val="Calibri"/>
        <family val="2"/>
        <scheme val="minor"/>
      </rPr>
      <t>Drop this one - no win on THLB or OGMA - BCTS wants to see move - dropped because substantially younger stand, trading spruce for pine, and within a wetland complex = challenge to harvest (no THLB win)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</si>
  <si>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Porposed move is not good - better timber than current ogma.    Leave existing OGMA - confirmED no other options exist</t>
    </r>
  </si>
  <si>
    <t>Msdm1</t>
  </si>
  <si>
    <r>
      <t xml:space="preserve">Comments / Concerns:  </t>
    </r>
    <r>
      <rPr>
        <sz val="11"/>
        <color theme="1"/>
        <rFont val="Calibri"/>
        <family val="2"/>
        <scheme val="minor"/>
      </rPr>
      <t xml:space="preserve">Proposed stand is good harvest candidate - Tolko best to look at alternatives.  </t>
    </r>
    <r>
      <rPr>
        <b/>
        <sz val="11"/>
        <color theme="1"/>
        <rFont val="Calibri"/>
        <family val="2"/>
        <scheme val="minor"/>
      </rPr>
      <t>Harold to provide swap he has already made</t>
    </r>
    <r>
      <rPr>
        <sz val="11"/>
        <color theme="1"/>
        <rFont val="Calibri"/>
        <family val="2"/>
        <scheme val="minor"/>
      </rPr>
      <t xml:space="preserve"> for use to integreate.  Condsider treating as a approved swap. --&gt; Toljko provided spatial for DM approved swap however is not consistent with BEC v4</t>
    </r>
  </si>
  <si>
    <t>APPROVED (Y/N): 
NO - does not maintain BEC</t>
  </si>
  <si>
    <t>FDI/CW/AT</t>
  </si>
  <si>
    <t>FDI/AT/CW</t>
  </si>
  <si>
    <t>MDWR (5.7 ha), Reserves (0.9 ha)</t>
  </si>
  <si>
    <r>
      <t xml:space="preserve">Rationale:
</t>
    </r>
    <r>
      <rPr>
        <sz val="11"/>
        <color theme="1"/>
        <rFont val="Calibri"/>
        <family val="2"/>
        <scheme val="minor"/>
      </rPr>
      <t>switch proposed by Tolko; relocated partially to MDWR stands (65% in Anchor); lower OGMA score (younger stand); THLB gain is new area is unsuitable for harvest</t>
    </r>
  </si>
  <si>
    <t>low</t>
  </si>
  <si>
    <t>LEGEND</t>
  </si>
  <si>
    <t xml:space="preserve">                                        Original OGMA</t>
  </si>
  <si>
    <t>RATIONALE</t>
  </si>
  <si>
    <t>Comments / Concerns</t>
  </si>
  <si>
    <t xml:space="preserve">APPROVED (Y/N)
</t>
  </si>
  <si>
    <t>Cherryville</t>
  </si>
  <si>
    <t>ICH mk 1</t>
  </si>
  <si>
    <t>ESSF wc 4</t>
  </si>
  <si>
    <t>FDI/PLI</t>
  </si>
  <si>
    <t>Mature, tall stands with some interior forest</t>
  </si>
  <si>
    <t>ICH mw 2</t>
  </si>
  <si>
    <t>CW/HW</t>
  </si>
  <si>
    <t>HW/CW</t>
  </si>
  <si>
    <t>29.1*</t>
  </si>
  <si>
    <t>*average</t>
  </si>
  <si>
    <t>LW/FDI</t>
  </si>
  <si>
    <t>Mature, tall stands with interior forest conditions</t>
  </si>
  <si>
    <t>Reserves (3.3 ha)</t>
  </si>
  <si>
    <t>FDI/HW</t>
  </si>
  <si>
    <t>SE/HW</t>
  </si>
  <si>
    <t>FDI</t>
  </si>
  <si>
    <t>For each OGMA:</t>
  </si>
  <si>
    <t xml:space="preserve">               a. Do you think this is a good move? Why or why not?</t>
  </si>
  <si>
    <t xml:space="preserve">               b. Is the proposed OGMA in conflict with any known plans, developments, or other reasons why this area is not suitable?</t>
  </si>
  <si>
    <t xml:space="preserve">               c. Is there another area(s) that would be ideal candidates for relocation?</t>
  </si>
  <si>
    <t xml:space="preserve">                              i. If so, please provide this information to Forsite ASAP as a shapefile or screenshot</t>
  </si>
  <si>
    <r>
      <t xml:space="preserve">3. In the </t>
    </r>
    <r>
      <rPr>
        <b/>
        <i/>
        <sz val="11"/>
        <color theme="7"/>
        <rFont val="Calibri"/>
        <family val="2"/>
        <scheme val="minor"/>
      </rPr>
      <t xml:space="preserve">Approved </t>
    </r>
    <r>
      <rPr>
        <sz val="11"/>
        <color theme="1"/>
        <rFont val="Calibri"/>
        <family val="2"/>
        <scheme val="minor"/>
      </rPr>
      <t>box, indicate if the proposed change is approved for further review (i.e. at the larger discussion with stakeholders in early 2018)</t>
    </r>
  </si>
  <si>
    <t xml:space="preserve">                                        Proposed OGMA for Review</t>
  </si>
  <si>
    <t xml:space="preserve">Original OGMA: </t>
  </si>
  <si>
    <t>Proposed OGMA:</t>
  </si>
  <si>
    <t>Relocated to:</t>
  </si>
  <si>
    <t>Trade-off:</t>
  </si>
  <si>
    <t>Notes:</t>
  </si>
  <si>
    <t>RELOCATED</t>
  </si>
  <si>
    <t>26.0*</t>
  </si>
  <si>
    <t>Slightly younger stands</t>
  </si>
  <si>
    <t>SE/BL/CW</t>
  </si>
  <si>
    <t>Mature, taller stands with interior forest conditions</t>
  </si>
  <si>
    <t>Terrain (11.1 ha); RRZ (0.2 ha)</t>
  </si>
  <si>
    <t>Terrain anchor (90%) with minor riparian (stream) area</t>
  </si>
  <si>
    <t>Close-up of Relocated OGMA:</t>
  </si>
  <si>
    <t>Close-up of Proposed OGMA:</t>
  </si>
  <si>
    <t>FDI/AT/EP</t>
  </si>
  <si>
    <t>FDI/AT/EP/HW</t>
  </si>
  <si>
    <t>12 - 14</t>
  </si>
  <si>
    <t>MDWR (33.9 ha); Research (1.4 ha)</t>
  </si>
  <si>
    <t>Mature, taller stands with interior forest and coarse woody debris conditions</t>
  </si>
  <si>
    <t>Mule deer winter range SIC stands (100%) and minor research (4%) anchors</t>
  </si>
  <si>
    <t>Builds off existing OGMA 1936</t>
  </si>
  <si>
    <t>FDI/PLI/AT/EP</t>
  </si>
  <si>
    <t>MDWR (12.5 ha)</t>
  </si>
  <si>
    <t>Mule deer winter range SIC stands (98%)</t>
  </si>
  <si>
    <t>Slightly younger stands to relocate to mule deer anchor</t>
  </si>
  <si>
    <t>Younger stands to relocate to mule deer anchor</t>
  </si>
  <si>
    <t>Relocated OGMAs</t>
  </si>
  <si>
    <t>FD/LW</t>
  </si>
  <si>
    <t>FD/PL</t>
  </si>
  <si>
    <t>Terrain (3.6 ha)</t>
  </si>
  <si>
    <t>Mature, taller stands with coarse woody debris and some interior forest</t>
  </si>
  <si>
    <t>FD/SE/PL/LW</t>
  </si>
  <si>
    <t>SE/FD/BL</t>
  </si>
  <si>
    <t>PL/FD</t>
  </si>
  <si>
    <t>Terrain (0.3 ha)</t>
  </si>
  <si>
    <t>Builds off northern potion of remaining OGMA 1787</t>
  </si>
  <si>
    <t>Riparian area (Big Goat Creek and s6 stream flowing into)</t>
  </si>
  <si>
    <t>NHLB for THLB</t>
  </si>
  <si>
    <t>Proposed OGMA Polys</t>
  </si>
  <si>
    <t>Cherryvile</t>
  </si>
  <si>
    <t>Mature to very old, taller stands with some interior forest condtions</t>
  </si>
  <si>
    <t xml:space="preserve"> No</t>
  </si>
  <si>
    <t>Terrain (14.8 ha); RRZ (6.2 ha)</t>
  </si>
  <si>
    <t>Terrain (16%) anchor</t>
  </si>
  <si>
    <t>Younger stands</t>
  </si>
  <si>
    <t>Road in current (relocated) OGMA has stability issues, plans to deactivate and rehabilitation in near future due</t>
  </si>
  <si>
    <t>to environmental concerns</t>
  </si>
  <si>
    <t>CW/HW/FDI</t>
  </si>
  <si>
    <t>CW</t>
  </si>
  <si>
    <t>Mature taller stands with some interior forest conditions</t>
  </si>
  <si>
    <t>CW/HW/SE</t>
  </si>
  <si>
    <t>9 - 12</t>
  </si>
  <si>
    <t>Mature, tall stands with some interior forest conditions</t>
  </si>
  <si>
    <t>Sensitive terrain</t>
  </si>
  <si>
    <t>is also proposed for relocation</t>
  </si>
  <si>
    <t>Builds off remaining portion of OGMA 1996 towards existing OGMA 1999  that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</si>
</sst>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theme="7"/>
      <name val="Calibri"/>
      <family val="2"/>
      <scheme val="minor"/>
    </font>
    <font>
      <b/>
      <i/>
      <sz val="11"/>
      <color theme="7"/>
      <name val="Calibri"/>
      <family val="2"/>
      <scheme val="minor"/>
    </font>
    <font>
      <b/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402C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8B832"/>
        <bgColor indexed="64"/>
      </patternFill>
    </fill>
  </fills>
  <borders count="7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8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2" fillId="0" borderId="12" xfId="0" applyFont="1" applyFill="1" applyBorder="1" applyAlignment="1">
      <alignment vertic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18" xfId="0" applyFont="1" applyFill="1" applyBorder="1"/>
    <xf numFmtId="0" fontId="0" fillId="0" borderId="19" xfId="0" applyBorder="1" applyAlignment="1">
      <alignment horizontal="center"/>
    </xf>
    <xf numFmtId="0" fontId="2" fillId="0" borderId="18" xfId="0" applyFont="1" applyBorder="1"/>
    <xf numFmtId="164" fontId="0" fillId="2" borderId="20" xfId="0" applyNumberFormat="1" applyFill="1" applyBorder="1" applyAlignment="1">
      <alignment horizontal="center"/>
    </xf>
    <xf numFmtId="164" fontId="0" fillId="2" borderId="21" xfId="0" applyNumberFormat="1" applyFill="1" applyBorder="1" applyAlignment="1">
      <alignment horizontal="center"/>
    </xf>
    <xf numFmtId="164" fontId="0" fillId="2" borderId="22" xfId="0" applyNumberFormat="1" applyFill="1" applyBorder="1" applyAlignment="1">
      <alignment horizontal="center"/>
    </xf>
    <xf numFmtId="0" fontId="2" fillId="2" borderId="23" xfId="0" applyFont="1" applyFill="1" applyBorder="1"/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12" xfId="0" applyFont="1" applyBorder="1"/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2" fillId="0" borderId="18" xfId="0" applyFont="1" applyBorder="1" applyAlignment="1">
      <alignment wrapText="1"/>
    </xf>
    <xf numFmtId="164" fontId="0" fillId="2" borderId="25" xfId="0" applyNumberFormat="1" applyFill="1" applyBorder="1" applyAlignment="1">
      <alignment horizontal="center"/>
    </xf>
    <xf numFmtId="164" fontId="0" fillId="2" borderId="26" xfId="0" applyNumberFormat="1" applyFill="1" applyBorder="1" applyAlignment="1">
      <alignment horizontal="center"/>
    </xf>
    <xf numFmtId="164" fontId="0" fillId="2" borderId="27" xfId="0" applyNumberFormat="1" applyFill="1" applyBorder="1" applyAlignment="1">
      <alignment horizontal="center"/>
    </xf>
    <xf numFmtId="0" fontId="1" fillId="3" borderId="32" xfId="0" applyFont="1" applyFill="1" applyBorder="1"/>
    <xf numFmtId="0" fontId="2" fillId="0" borderId="35" xfId="0" applyFont="1" applyBorder="1"/>
    <xf numFmtId="0" fontId="2" fillId="0" borderId="38" xfId="0" applyFont="1" applyBorder="1"/>
    <xf numFmtId="164" fontId="0" fillId="0" borderId="41" xfId="0" applyNumberFormat="1" applyBorder="1" applyAlignment="1">
      <alignment horizontal="left"/>
    </xf>
    <xf numFmtId="164" fontId="0" fillId="0" borderId="42" xfId="0" applyNumberFormat="1" applyBorder="1" applyAlignment="1">
      <alignment horizontal="left"/>
    </xf>
    <xf numFmtId="0" fontId="0" fillId="0" borderId="0" xfId="0" applyAlignment="1">
      <alignment wrapText="1"/>
    </xf>
    <xf numFmtId="164" fontId="0" fillId="0" borderId="0" xfId="0" applyNumberFormat="1" applyBorder="1"/>
    <xf numFmtId="164" fontId="0" fillId="0" borderId="55" xfId="0" applyNumberFormat="1" applyBorder="1" applyAlignment="1">
      <alignment horizontal="right"/>
    </xf>
    <xf numFmtId="164" fontId="0" fillId="0" borderId="55" xfId="0" applyNumberFormat="1" applyBorder="1"/>
    <xf numFmtId="0" fontId="2" fillId="0" borderId="0" xfId="0" applyFont="1" applyFill="1" applyBorder="1" applyAlignment="1">
      <alignment horizontal="left" vertical="top" wrapText="1"/>
    </xf>
    <xf numFmtId="0" fontId="0" fillId="0" borderId="60" xfId="0" applyBorder="1" applyAlignment="1">
      <alignment wrapText="1"/>
    </xf>
    <xf numFmtId="0" fontId="0" fillId="0" borderId="61" xfId="0" applyBorder="1" applyAlignment="1">
      <alignment wrapText="1"/>
    </xf>
    <xf numFmtId="0" fontId="1" fillId="3" borderId="59" xfId="0" applyFont="1" applyFill="1" applyBorder="1" applyAlignment="1">
      <alignment wrapText="1"/>
    </xf>
    <xf numFmtId="0" fontId="0" fillId="0" borderId="62" xfId="0" applyBorder="1" applyAlignment="1">
      <alignment wrapText="1"/>
    </xf>
    <xf numFmtId="0" fontId="0" fillId="0" borderId="0" xfId="0" applyFill="1" applyBorder="1"/>
    <xf numFmtId="164" fontId="0" fillId="2" borderId="27" xfId="0" applyNumberFormat="1" applyFill="1" applyBorder="1" applyAlignment="1"/>
    <xf numFmtId="164" fontId="0" fillId="2" borderId="26" xfId="0" applyNumberFormat="1" applyFill="1" applyBorder="1" applyAlignment="1"/>
    <xf numFmtId="164" fontId="0" fillId="2" borderId="63" xfId="0" applyNumberFormat="1" applyFill="1" applyBorder="1" applyAlignment="1">
      <alignment horizontal="center"/>
    </xf>
    <xf numFmtId="0" fontId="0" fillId="0" borderId="19" xfId="0" applyBorder="1" applyAlignment="1"/>
    <xf numFmtId="0" fontId="0" fillId="0" borderId="17" xfId="0" applyBorder="1" applyAlignment="1"/>
    <xf numFmtId="0" fontId="0" fillId="0" borderId="64" xfId="0" applyBorder="1" applyAlignment="1"/>
    <xf numFmtId="0" fontId="0" fillId="0" borderId="24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/>
    <xf numFmtId="0" fontId="0" fillId="0" borderId="7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164" fontId="0" fillId="2" borderId="49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164" fontId="0" fillId="2" borderId="63" xfId="0" applyNumberFormat="1" applyFill="1" applyBorder="1" applyAlignment="1">
      <alignment horizontal="center" vertical="center"/>
    </xf>
    <xf numFmtId="164" fontId="0" fillId="2" borderId="25" xfId="0" applyNumberForma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64" fontId="0" fillId="2" borderId="22" xfId="0" applyNumberFormat="1" applyFill="1" applyBorder="1" applyAlignment="1">
      <alignment horizontal="center" vertical="center"/>
    </xf>
    <xf numFmtId="164" fontId="0" fillId="2" borderId="48" xfId="0" applyNumberFormat="1" applyFill="1" applyBorder="1" applyAlignment="1">
      <alignment horizontal="center" vertical="center"/>
    </xf>
    <xf numFmtId="164" fontId="0" fillId="2" borderId="21" xfId="0" applyNumberFormat="1" applyFill="1" applyBorder="1" applyAlignment="1">
      <alignment horizontal="center" vertical="center"/>
    </xf>
    <xf numFmtId="164" fontId="0" fillId="2" borderId="20" xfId="0" applyNumberFormat="1" applyFill="1" applyBorder="1" applyAlignment="1">
      <alignment horizontal="center" vertical="center"/>
    </xf>
    <xf numFmtId="0" fontId="2" fillId="0" borderId="18" xfId="0" applyFont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6" xfId="0" applyBorder="1" applyAlignment="1">
      <alignment horizontal="left"/>
    </xf>
    <xf numFmtId="0" fontId="0" fillId="0" borderId="33" xfId="0" applyBorder="1" applyAlignment="1">
      <alignment horizontal="left"/>
    </xf>
    <xf numFmtId="0" fontId="1" fillId="3" borderId="30" xfId="0" applyFont="1" applyFill="1" applyBorder="1" applyAlignment="1">
      <alignment horizontal="center"/>
    </xf>
    <xf numFmtId="0" fontId="2" fillId="0" borderId="18" xfId="0" applyFont="1" applyBorder="1" applyAlignment="1">
      <alignment vertical="center"/>
    </xf>
    <xf numFmtId="0" fontId="0" fillId="0" borderId="54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8" borderId="47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center" vertical="center" wrapText="1"/>
    </xf>
    <xf numFmtId="0" fontId="1" fillId="8" borderId="53" xfId="0" applyFont="1" applyFill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164" fontId="0" fillId="0" borderId="39" xfId="0" applyNumberFormat="1" applyBorder="1" applyAlignment="1">
      <alignment horizontal="center" vertical="center"/>
    </xf>
    <xf numFmtId="0" fontId="0" fillId="0" borderId="68" xfId="0" applyBorder="1" applyAlignment="1">
      <alignment vertical="center" wrapText="1"/>
    </xf>
    <xf numFmtId="0" fontId="0" fillId="0" borderId="69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164" fontId="0" fillId="0" borderId="55" xfId="0" applyNumberFormat="1" applyBorder="1" applyAlignment="1">
      <alignment horizontal="center" vertical="center"/>
    </xf>
    <xf numFmtId="164" fontId="0" fillId="0" borderId="53" xfId="0" applyNumberFormat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164" fontId="0" fillId="2" borderId="51" xfId="0" applyNumberFormat="1" applyFill="1" applyBorder="1" applyAlignment="1">
      <alignment horizontal="center" vertical="center"/>
    </xf>
    <xf numFmtId="164" fontId="0" fillId="2" borderId="52" xfId="0" applyNumberFormat="1" applyFill="1" applyBorder="1" applyAlignment="1">
      <alignment horizontal="center" vertical="center"/>
    </xf>
    <xf numFmtId="0" fontId="0" fillId="2" borderId="67" xfId="0" applyFill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2" fillId="2" borderId="23" xfId="0" applyFont="1" applyFill="1" applyBorder="1" applyAlignment="1">
      <alignment vertic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4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164" fontId="0" fillId="0" borderId="0" xfId="0" applyNumberFormat="1" applyFill="1" applyBorder="1"/>
    <xf numFmtId="164" fontId="0" fillId="2" borderId="72" xfId="0" applyNumberFormat="1" applyFill="1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164" fontId="0" fillId="2" borderId="39" xfId="0" applyNumberFormat="1" applyFill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165" fontId="0" fillId="0" borderId="0" xfId="0" applyNumberFormat="1"/>
    <xf numFmtId="165" fontId="0" fillId="0" borderId="73" xfId="0" applyNumberFormat="1" applyFill="1" applyBorder="1"/>
    <xf numFmtId="0" fontId="2" fillId="4" borderId="58" xfId="0" applyFont="1" applyFill="1" applyBorder="1"/>
    <xf numFmtId="164" fontId="2" fillId="4" borderId="29" xfId="0" applyNumberFormat="1" applyFont="1" applyFill="1" applyBorder="1"/>
    <xf numFmtId="164" fontId="2" fillId="4" borderId="31" xfId="0" applyNumberFormat="1" applyFont="1" applyFill="1" applyBorder="1" applyAlignment="1">
      <alignment horizontal="right"/>
    </xf>
    <xf numFmtId="165" fontId="2" fillId="4" borderId="74" xfId="0" applyNumberFormat="1" applyFont="1" applyFill="1" applyBorder="1"/>
    <xf numFmtId="165" fontId="0" fillId="0" borderId="41" xfId="0" applyNumberFormat="1" applyBorder="1" applyAlignment="1">
      <alignment vertical="center"/>
    </xf>
    <xf numFmtId="0" fontId="0" fillId="0" borderId="56" xfId="0" applyBorder="1"/>
    <xf numFmtId="165" fontId="0" fillId="0" borderId="73" xfId="0" applyNumberFormat="1" applyBorder="1" applyAlignment="1">
      <alignment vertical="center"/>
    </xf>
    <xf numFmtId="165" fontId="0" fillId="0" borderId="42" xfId="0" applyNumberFormat="1" applyBorder="1" applyAlignment="1">
      <alignment vertical="center"/>
    </xf>
    <xf numFmtId="165" fontId="2" fillId="4" borderId="74" xfId="0" applyNumberFormat="1" applyFont="1" applyFill="1" applyBorder="1" applyAlignment="1">
      <alignment vertical="center"/>
    </xf>
    <xf numFmtId="0" fontId="0" fillId="0" borderId="6" xfId="0" applyFill="1" applyBorder="1"/>
    <xf numFmtId="0" fontId="0" fillId="0" borderId="5" xfId="0" applyBorder="1"/>
    <xf numFmtId="0" fontId="0" fillId="0" borderId="37" xfId="0" applyBorder="1"/>
    <xf numFmtId="0" fontId="0" fillId="0" borderId="3" xfId="0" applyFill="1" applyBorder="1"/>
    <xf numFmtId="0" fontId="0" fillId="0" borderId="2" xfId="0" applyBorder="1"/>
    <xf numFmtId="0" fontId="0" fillId="0" borderId="34" xfId="0" applyBorder="1"/>
    <xf numFmtId="164" fontId="2" fillId="0" borderId="41" xfId="0" applyNumberFormat="1" applyFont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3" xfId="0" applyBorder="1" applyAlignment="1">
      <alignment horizontal="center"/>
    </xf>
    <xf numFmtId="164" fontId="0" fillId="2" borderId="46" xfId="0" applyNumberForma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43" xfId="0" applyBorder="1" applyAlignment="1">
      <alignment horizontal="center" vertical="center"/>
    </xf>
    <xf numFmtId="164" fontId="0" fillId="2" borderId="72" xfId="0" applyNumberForma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0" fontId="1" fillId="3" borderId="75" xfId="0" applyFont="1" applyFill="1" applyBorder="1" applyAlignment="1">
      <alignment wrapText="1"/>
    </xf>
    <xf numFmtId="0" fontId="2" fillId="0" borderId="60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2" borderId="76" xfId="0" applyFont="1" applyFill="1" applyBorder="1"/>
    <xf numFmtId="0" fontId="0" fillId="2" borderId="65" xfId="0" applyFill="1" applyBorder="1"/>
    <xf numFmtId="0" fontId="0" fillId="2" borderId="72" xfId="0" applyFill="1" applyBorder="1"/>
    <xf numFmtId="0" fontId="0" fillId="14" borderId="56" xfId="0" applyFill="1" applyBorder="1"/>
    <xf numFmtId="0" fontId="0" fillId="14" borderId="0" xfId="0" applyFill="1" applyBorder="1"/>
    <xf numFmtId="0" fontId="0" fillId="14" borderId="57" xfId="0" applyFill="1" applyBorder="1"/>
    <xf numFmtId="0" fontId="0" fillId="14" borderId="56" xfId="0" applyFill="1" applyBorder="1" applyAlignment="1">
      <alignment vertical="top"/>
    </xf>
    <xf numFmtId="0" fontId="0" fillId="14" borderId="3" xfId="0" applyFill="1" applyBorder="1"/>
    <xf numFmtId="0" fontId="0" fillId="14" borderId="2" xfId="0" applyFill="1" applyBorder="1"/>
    <xf numFmtId="0" fontId="0" fillId="14" borderId="1" xfId="0" applyFill="1" applyBorder="1"/>
    <xf numFmtId="0" fontId="8" fillId="10" borderId="76" xfId="0" applyFont="1" applyFill="1" applyBorder="1" applyAlignment="1">
      <alignment vertical="top"/>
    </xf>
    <xf numFmtId="0" fontId="8" fillId="10" borderId="65" xfId="0" applyFont="1" applyFill="1" applyBorder="1" applyAlignment="1">
      <alignment vertical="top" wrapText="1"/>
    </xf>
    <xf numFmtId="0" fontId="8" fillId="10" borderId="72" xfId="0" applyFont="1" applyFill="1" applyBorder="1" applyAlignment="1">
      <alignment vertical="top" wrapText="1"/>
    </xf>
    <xf numFmtId="0" fontId="5" fillId="2" borderId="56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57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2" fillId="10" borderId="76" xfId="0" applyFont="1" applyFill="1" applyBorder="1" applyAlignment="1">
      <alignment vertical="top"/>
    </xf>
    <xf numFmtId="0" fontId="2" fillId="10" borderId="65" xfId="0" applyFont="1" applyFill="1" applyBorder="1" applyAlignment="1">
      <alignment vertical="top"/>
    </xf>
    <xf numFmtId="0" fontId="2" fillId="10" borderId="72" xfId="0" applyFont="1" applyFill="1" applyBorder="1" applyAlignment="1">
      <alignment vertical="top"/>
    </xf>
    <xf numFmtId="164" fontId="0" fillId="0" borderId="0" xfId="0" applyNumberFormat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60" xfId="0" applyFont="1" applyBorder="1" applyAlignment="1">
      <alignment wrapText="1"/>
    </xf>
    <xf numFmtId="0" fontId="2" fillId="14" borderId="0" xfId="0" applyFont="1" applyFill="1" applyBorder="1"/>
    <xf numFmtId="0" fontId="2" fillId="14" borderId="2" xfId="0" applyFont="1" applyFill="1" applyBorder="1"/>
    <xf numFmtId="0" fontId="8" fillId="2" borderId="0" xfId="0" applyFont="1" applyFill="1" applyBorder="1" applyAlignment="1">
      <alignment vertical="top"/>
    </xf>
    <xf numFmtId="164" fontId="0" fillId="0" borderId="24" xfId="0" applyNumberFormat="1" applyBorder="1" applyAlignment="1">
      <alignment horizontal="center"/>
    </xf>
    <xf numFmtId="0" fontId="0" fillId="0" borderId="13" xfId="0" quotePrefix="1" applyBorder="1" applyAlignment="1">
      <alignment horizontal="center" vertical="center" wrapText="1"/>
    </xf>
    <xf numFmtId="0" fontId="0" fillId="0" borderId="0" xfId="0" applyFont="1"/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2" fillId="0" borderId="12" xfId="0" applyFont="1" applyFill="1" applyBorder="1" applyAlignment="1">
      <alignment vertic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18" xfId="0" applyFont="1" applyFill="1" applyBorder="1"/>
    <xf numFmtId="0" fontId="0" fillId="0" borderId="19" xfId="0" applyBorder="1" applyAlignment="1">
      <alignment horizontal="center"/>
    </xf>
    <xf numFmtId="0" fontId="2" fillId="0" borderId="18" xfId="0" applyFont="1" applyBorder="1"/>
    <xf numFmtId="164" fontId="0" fillId="2" borderId="20" xfId="0" applyNumberFormat="1" applyFill="1" applyBorder="1" applyAlignment="1">
      <alignment horizontal="center"/>
    </xf>
    <xf numFmtId="164" fontId="0" fillId="2" borderId="21" xfId="0" applyNumberFormat="1" applyFill="1" applyBorder="1" applyAlignment="1">
      <alignment horizontal="center"/>
    </xf>
    <xf numFmtId="164" fontId="0" fillId="2" borderId="22" xfId="0" applyNumberFormat="1" applyFill="1" applyBorder="1" applyAlignment="1">
      <alignment horizontal="center"/>
    </xf>
    <xf numFmtId="0" fontId="2" fillId="2" borderId="23" xfId="0" applyFont="1" applyFill="1" applyBorder="1"/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12" xfId="0" applyFont="1" applyBorder="1"/>
    <xf numFmtId="164" fontId="0" fillId="2" borderId="26" xfId="0" applyNumberFormat="1" applyFill="1" applyBorder="1" applyAlignment="1">
      <alignment horizontal="center"/>
    </xf>
    <xf numFmtId="164" fontId="0" fillId="2" borderId="27" xfId="0" applyNumberFormat="1" applyFill="1" applyBorder="1" applyAlignment="1">
      <alignment horizontal="center"/>
    </xf>
    <xf numFmtId="0" fontId="1" fillId="3" borderId="32" xfId="0" applyFont="1" applyFill="1" applyBorder="1"/>
    <xf numFmtId="0" fontId="2" fillId="0" borderId="35" xfId="0" applyFont="1" applyBorder="1"/>
    <xf numFmtId="0" fontId="2" fillId="0" borderId="38" xfId="0" applyFont="1" applyBorder="1"/>
    <xf numFmtId="164" fontId="0" fillId="0" borderId="55" xfId="0" applyNumberFormat="1" applyBorder="1"/>
    <xf numFmtId="0" fontId="0" fillId="0" borderId="0" xfId="0" applyFill="1" applyBorder="1"/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0" borderId="18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165" fontId="0" fillId="0" borderId="0" xfId="0" applyNumberFormat="1"/>
    <xf numFmtId="165" fontId="0" fillId="0" borderId="73" xfId="0" applyNumberFormat="1" applyFill="1" applyBorder="1"/>
    <xf numFmtId="0" fontId="0" fillId="0" borderId="6" xfId="0" applyBorder="1"/>
    <xf numFmtId="0" fontId="0" fillId="0" borderId="5" xfId="0" applyFill="1" applyBorder="1"/>
    <xf numFmtId="164" fontId="0" fillId="0" borderId="37" xfId="0" applyNumberFormat="1" applyBorder="1"/>
    <xf numFmtId="165" fontId="0" fillId="0" borderId="41" xfId="0" applyNumberFormat="1" applyBorder="1" applyAlignment="1">
      <alignment vertical="center"/>
    </xf>
    <xf numFmtId="0" fontId="0" fillId="0" borderId="56" xfId="0" applyBorder="1"/>
    <xf numFmtId="165" fontId="0" fillId="0" borderId="73" xfId="0" applyNumberFormat="1" applyBorder="1" applyAlignment="1">
      <alignment vertical="center"/>
    </xf>
    <xf numFmtId="0" fontId="0" fillId="0" borderId="14" xfId="0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45" xfId="0" applyBorder="1" applyAlignment="1">
      <alignment horizontal="center"/>
    </xf>
    <xf numFmtId="164" fontId="0" fillId="2" borderId="65" xfId="0" applyNumberFormat="1" applyFill="1" applyBorder="1" applyAlignment="1">
      <alignment horizontal="center"/>
    </xf>
    <xf numFmtId="0" fontId="0" fillId="0" borderId="77" xfId="0" applyBorder="1" applyAlignment="1">
      <alignment horizontal="center"/>
    </xf>
    <xf numFmtId="0" fontId="0" fillId="0" borderId="71" xfId="0" applyBorder="1" applyAlignment="1">
      <alignment horizontal="center"/>
    </xf>
    <xf numFmtId="0" fontId="0" fillId="0" borderId="56" xfId="0" applyFont="1" applyBorder="1" applyAlignment="1">
      <alignment horizontal="center"/>
    </xf>
    <xf numFmtId="0" fontId="0" fillId="14" borderId="0" xfId="0" applyFill="1" applyBorder="1"/>
    <xf numFmtId="0" fontId="0" fillId="14" borderId="56" xfId="0" applyFill="1" applyBorder="1"/>
    <xf numFmtId="0" fontId="0" fillId="14" borderId="57" xfId="0" applyFill="1" applyBorder="1"/>
    <xf numFmtId="0" fontId="0" fillId="14" borderId="3" xfId="0" applyFill="1" applyBorder="1"/>
    <xf numFmtId="0" fontId="0" fillId="14" borderId="2" xfId="0" applyFill="1" applyBorder="1"/>
    <xf numFmtId="0" fontId="0" fillId="14" borderId="1" xfId="0" applyFill="1" applyBorder="1"/>
    <xf numFmtId="0" fontId="2" fillId="10" borderId="76" xfId="0" applyFont="1" applyFill="1" applyBorder="1" applyAlignment="1">
      <alignment vertical="top"/>
    </xf>
    <xf numFmtId="0" fontId="2" fillId="10" borderId="65" xfId="0" applyFont="1" applyFill="1" applyBorder="1" applyAlignment="1">
      <alignment vertical="top"/>
    </xf>
    <xf numFmtId="0" fontId="2" fillId="10" borderId="72" xfId="0" applyFont="1" applyFill="1" applyBorder="1" applyAlignment="1">
      <alignment vertical="top"/>
    </xf>
    <xf numFmtId="0" fontId="8" fillId="10" borderId="76" xfId="0" applyFont="1" applyFill="1" applyBorder="1" applyAlignment="1">
      <alignment vertical="top"/>
    </xf>
    <xf numFmtId="0" fontId="8" fillId="10" borderId="65" xfId="0" applyFont="1" applyFill="1" applyBorder="1" applyAlignment="1">
      <alignment vertical="top" wrapText="1"/>
    </xf>
    <xf numFmtId="0" fontId="8" fillId="10" borderId="72" xfId="0" applyFont="1" applyFill="1" applyBorder="1" applyAlignment="1">
      <alignment vertical="top" wrapText="1"/>
    </xf>
    <xf numFmtId="0" fontId="5" fillId="2" borderId="56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57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1" fillId="15" borderId="3" xfId="0" applyFont="1" applyFill="1" applyBorder="1" applyAlignment="1">
      <alignment horizontal="center"/>
    </xf>
    <xf numFmtId="0" fontId="1" fillId="15" borderId="2" xfId="0" applyFont="1" applyFill="1" applyBorder="1" applyAlignment="1">
      <alignment horizontal="center" wrapText="1"/>
    </xf>
    <xf numFmtId="0" fontId="1" fillId="15" borderId="34" xfId="0" applyFont="1" applyFill="1" applyBorder="1" applyAlignment="1">
      <alignment horizontal="center" wrapText="1"/>
    </xf>
    <xf numFmtId="0" fontId="0" fillId="0" borderId="71" xfId="0" applyBorder="1" applyAlignment="1">
      <alignment horizontal="center" vertical="center"/>
    </xf>
    <xf numFmtId="0" fontId="0" fillId="0" borderId="56" xfId="0" applyFont="1" applyFill="1" applyBorder="1" applyAlignment="1">
      <alignment horizontal="center"/>
    </xf>
    <xf numFmtId="164" fontId="0" fillId="2" borderId="48" xfId="0" applyNumberFormat="1" applyFill="1" applyBorder="1" applyAlignment="1">
      <alignment horizontal="center"/>
    </xf>
    <xf numFmtId="0" fontId="0" fillId="14" borderId="0" xfId="0" applyFont="1" applyFill="1" applyBorder="1"/>
    <xf numFmtId="0" fontId="0" fillId="14" borderId="2" xfId="0" applyFont="1" applyFill="1" applyBorder="1"/>
    <xf numFmtId="0" fontId="0" fillId="0" borderId="71" xfId="0" applyBorder="1" applyAlignment="1">
      <alignment horizontal="center" vertical="center" wrapText="1"/>
    </xf>
    <xf numFmtId="164" fontId="0" fillId="2" borderId="78" xfId="0" applyNumberFormat="1" applyFill="1" applyBorder="1" applyAlignment="1">
      <alignment horizontal="center"/>
    </xf>
    <xf numFmtId="164" fontId="2" fillId="4" borderId="31" xfId="0" applyNumberFormat="1" applyFont="1" applyFill="1" applyBorder="1"/>
    <xf numFmtId="0" fontId="0" fillId="0" borderId="54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1" fillId="8" borderId="50" xfId="0" applyFont="1" applyFill="1" applyBorder="1" applyAlignment="1">
      <alignment horizontal="center" vertical="center"/>
    </xf>
    <xf numFmtId="0" fontId="1" fillId="8" borderId="51" xfId="0" applyFont="1" applyFill="1" applyBorder="1" applyAlignment="1">
      <alignment horizontal="center" vertical="center"/>
    </xf>
    <xf numFmtId="0" fontId="1" fillId="8" borderId="52" xfId="0" applyFont="1" applyFill="1" applyBorder="1" applyAlignment="1">
      <alignment horizontal="center" vertical="center"/>
    </xf>
    <xf numFmtId="0" fontId="1" fillId="9" borderId="41" xfId="0" applyFont="1" applyFill="1" applyBorder="1" applyAlignment="1">
      <alignment horizontal="center" vertical="center" wrapText="1"/>
    </xf>
    <xf numFmtId="0" fontId="1" fillId="9" borderId="42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5" borderId="37" xfId="0" applyFont="1" applyFill="1" applyBorder="1" applyAlignment="1">
      <alignment horizontal="center"/>
    </xf>
    <xf numFmtId="164" fontId="0" fillId="2" borderId="46" xfId="0" applyNumberForma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12" borderId="58" xfId="0" applyFont="1" applyFill="1" applyBorder="1" applyAlignment="1">
      <alignment horizontal="center"/>
    </xf>
    <xf numFmtId="0" fontId="3" fillId="12" borderId="29" xfId="0" applyFont="1" applyFill="1" applyBorder="1" applyAlignment="1">
      <alignment horizontal="center"/>
    </xf>
    <xf numFmtId="0" fontId="3" fillId="12" borderId="28" xfId="0" applyFont="1" applyFill="1" applyBorder="1" applyAlignment="1">
      <alignment horizontal="center"/>
    </xf>
    <xf numFmtId="0" fontId="0" fillId="0" borderId="36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1" fillId="3" borderId="3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13" borderId="30" xfId="0" applyFont="1" applyFill="1" applyBorder="1" applyAlignment="1">
      <alignment horizontal="center"/>
    </xf>
    <xf numFmtId="0" fontId="1" fillId="13" borderId="29" xfId="0" applyFont="1" applyFill="1" applyBorder="1" applyAlignment="1">
      <alignment horizontal="center"/>
    </xf>
    <xf numFmtId="0" fontId="1" fillId="13" borderId="28" xfId="0" applyFont="1" applyFill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0" fillId="2" borderId="65" xfId="0" applyNumberFormat="1" applyFill="1" applyBorder="1" applyAlignment="1">
      <alignment horizontal="center"/>
    </xf>
    <xf numFmtId="164" fontId="0" fillId="2" borderId="66" xfId="0" applyNumberFormat="1" applyFill="1" applyBorder="1" applyAlignment="1">
      <alignment horizontal="center"/>
    </xf>
    <xf numFmtId="0" fontId="0" fillId="0" borderId="45" xfId="0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164" fontId="0" fillId="2" borderId="70" xfId="0" applyNumberFormat="1" applyFill="1" applyBorder="1" applyAlignment="1">
      <alignment horizontal="center"/>
    </xf>
    <xf numFmtId="0" fontId="0" fillId="0" borderId="7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6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6" borderId="6" xfId="0" applyFont="1" applyFill="1" applyBorder="1" applyAlignment="1">
      <alignment horizontal="left" vertical="top" wrapText="1"/>
    </xf>
    <xf numFmtId="0" fontId="2" fillId="6" borderId="5" xfId="0" applyFont="1" applyFill="1" applyBorder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2" fillId="6" borderId="56" xfId="0" applyFont="1" applyFill="1" applyBorder="1" applyAlignment="1">
      <alignment horizontal="left" vertical="top"/>
    </xf>
    <xf numFmtId="0" fontId="2" fillId="6" borderId="0" xfId="0" applyFont="1" applyFill="1" applyBorder="1" applyAlignment="1">
      <alignment horizontal="left" vertical="top"/>
    </xf>
    <xf numFmtId="0" fontId="2" fillId="6" borderId="57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2" fillId="6" borderId="2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left" vertical="top"/>
    </xf>
    <xf numFmtId="0" fontId="2" fillId="6" borderId="6" xfId="0" applyFont="1" applyFill="1" applyBorder="1" applyAlignment="1">
      <alignment horizontal="left" vertical="top"/>
    </xf>
    <xf numFmtId="0" fontId="3" fillId="7" borderId="58" xfId="0" applyFont="1" applyFill="1" applyBorder="1" applyAlignment="1">
      <alignment horizontal="center"/>
    </xf>
    <xf numFmtId="0" fontId="3" fillId="7" borderId="29" xfId="0" applyFont="1" applyFill="1" applyBorder="1" applyAlignment="1">
      <alignment horizontal="center"/>
    </xf>
    <xf numFmtId="0" fontId="3" fillId="7" borderId="28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0" xfId="0" applyBorder="1" applyAlignment="1">
      <alignment horizontal="center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2" fillId="10" borderId="6" xfId="0" applyFont="1" applyFill="1" applyBorder="1" applyAlignment="1">
      <alignment horizontal="left" vertical="top" wrapText="1"/>
    </xf>
    <xf numFmtId="0" fontId="2" fillId="10" borderId="5" xfId="0" applyFont="1" applyFill="1" applyBorder="1" applyAlignment="1">
      <alignment horizontal="left" vertical="top"/>
    </xf>
    <xf numFmtId="0" fontId="2" fillId="10" borderId="4" xfId="0" applyFont="1" applyFill="1" applyBorder="1" applyAlignment="1">
      <alignment horizontal="left" vertical="top"/>
    </xf>
    <xf numFmtId="0" fontId="2" fillId="10" borderId="56" xfId="0" applyFont="1" applyFill="1" applyBorder="1" applyAlignment="1">
      <alignment horizontal="left" vertical="top"/>
    </xf>
    <xf numFmtId="0" fontId="2" fillId="10" borderId="0" xfId="0" applyFont="1" applyFill="1" applyBorder="1" applyAlignment="1">
      <alignment horizontal="left" vertical="top"/>
    </xf>
    <xf numFmtId="0" fontId="2" fillId="10" borderId="57" xfId="0" applyFont="1" applyFill="1" applyBorder="1" applyAlignment="1">
      <alignment horizontal="left" vertical="top"/>
    </xf>
    <xf numFmtId="0" fontId="2" fillId="10" borderId="3" xfId="0" applyFont="1" applyFill="1" applyBorder="1" applyAlignment="1">
      <alignment horizontal="left" vertical="top"/>
    </xf>
    <xf numFmtId="0" fontId="2" fillId="10" borderId="2" xfId="0" applyFont="1" applyFill="1" applyBorder="1" applyAlignment="1">
      <alignment horizontal="left" vertical="top"/>
    </xf>
    <xf numFmtId="0" fontId="2" fillId="10" borderId="1" xfId="0" applyFont="1" applyFill="1" applyBorder="1" applyAlignment="1">
      <alignment horizontal="left" vertical="top"/>
    </xf>
    <xf numFmtId="0" fontId="2" fillId="10" borderId="5" xfId="0" applyFont="1" applyFill="1" applyBorder="1" applyAlignment="1">
      <alignment horizontal="left" vertical="top" wrapText="1"/>
    </xf>
    <xf numFmtId="0" fontId="2" fillId="10" borderId="4" xfId="0" applyFont="1" applyFill="1" applyBorder="1" applyAlignment="1">
      <alignment horizontal="left" vertical="top" wrapText="1"/>
    </xf>
    <xf numFmtId="0" fontId="2" fillId="10" borderId="56" xfId="0" applyFont="1" applyFill="1" applyBorder="1" applyAlignment="1">
      <alignment horizontal="left" vertical="top" wrapText="1"/>
    </xf>
    <xf numFmtId="0" fontId="2" fillId="10" borderId="0" xfId="0" applyFont="1" applyFill="1" applyBorder="1" applyAlignment="1">
      <alignment horizontal="left" vertical="top" wrapText="1"/>
    </xf>
    <xf numFmtId="0" fontId="2" fillId="10" borderId="57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0" fillId="0" borderId="43" xfId="0" applyBorder="1" applyAlignment="1">
      <alignment horizontal="center" vertical="center"/>
    </xf>
    <xf numFmtId="0" fontId="3" fillId="5" borderId="58" xfId="0" applyFont="1" applyFill="1" applyBorder="1" applyAlignment="1">
      <alignment horizontal="center"/>
    </xf>
    <xf numFmtId="0" fontId="3" fillId="5" borderId="29" xfId="0" applyFont="1" applyFill="1" applyBorder="1" applyAlignment="1">
      <alignment horizontal="center"/>
    </xf>
    <xf numFmtId="0" fontId="3" fillId="5" borderId="28" xfId="0" applyFont="1" applyFill="1" applyBorder="1" applyAlignment="1">
      <alignment horizontal="center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" fillId="11" borderId="6" xfId="0" applyFont="1" applyFill="1" applyBorder="1" applyAlignment="1">
      <alignment horizontal="left" vertical="top" wrapText="1"/>
    </xf>
    <xf numFmtId="0" fontId="2" fillId="11" borderId="5" xfId="0" applyFont="1" applyFill="1" applyBorder="1" applyAlignment="1">
      <alignment horizontal="left" vertical="top" wrapText="1"/>
    </xf>
    <xf numFmtId="0" fontId="2" fillId="11" borderId="4" xfId="0" applyFont="1" applyFill="1" applyBorder="1" applyAlignment="1">
      <alignment horizontal="left" vertical="top" wrapText="1"/>
    </xf>
    <xf numFmtId="0" fontId="2" fillId="11" borderId="56" xfId="0" applyFont="1" applyFill="1" applyBorder="1" applyAlignment="1">
      <alignment horizontal="left" vertical="top" wrapText="1"/>
    </xf>
    <xf numFmtId="0" fontId="2" fillId="11" borderId="0" xfId="0" applyFont="1" applyFill="1" applyBorder="1" applyAlignment="1">
      <alignment horizontal="left" vertical="top" wrapText="1"/>
    </xf>
    <xf numFmtId="0" fontId="2" fillId="11" borderId="57" xfId="0" applyFont="1" applyFill="1" applyBorder="1" applyAlignment="1">
      <alignment horizontal="left" vertical="top" wrapText="1"/>
    </xf>
    <xf numFmtId="0" fontId="2" fillId="11" borderId="3" xfId="0" applyFont="1" applyFill="1" applyBorder="1" applyAlignment="1">
      <alignment horizontal="left" vertical="top" wrapText="1"/>
    </xf>
    <xf numFmtId="0" fontId="2" fillId="11" borderId="2" xfId="0" applyFont="1" applyFill="1" applyBorder="1" applyAlignment="1">
      <alignment horizontal="left" vertical="top" wrapText="1"/>
    </xf>
    <xf numFmtId="0" fontId="2" fillId="11" borderId="1" xfId="0" applyFont="1" applyFill="1" applyBorder="1" applyAlignment="1">
      <alignment horizontal="left" vertical="top" wrapText="1"/>
    </xf>
    <xf numFmtId="0" fontId="0" fillId="0" borderId="43" xfId="0" applyBorder="1" applyAlignment="1">
      <alignment horizontal="center" wrapText="1"/>
    </xf>
    <xf numFmtId="0" fontId="3" fillId="9" borderId="58" xfId="0" applyFont="1" applyFill="1" applyBorder="1" applyAlignment="1">
      <alignment horizontal="center"/>
    </xf>
    <xf numFmtId="0" fontId="3" fillId="9" borderId="29" xfId="0" applyFont="1" applyFill="1" applyBorder="1" applyAlignment="1">
      <alignment horizontal="center"/>
    </xf>
    <xf numFmtId="0" fontId="3" fillId="9" borderId="28" xfId="0" applyFont="1" applyFill="1" applyBorder="1" applyAlignment="1">
      <alignment horizontal="center"/>
    </xf>
    <xf numFmtId="164" fontId="0" fillId="2" borderId="46" xfId="0" applyNumberFormat="1" applyFill="1" applyBorder="1" applyAlignment="1">
      <alignment horizontal="center" vertical="center"/>
    </xf>
    <xf numFmtId="164" fontId="0" fillId="2" borderId="49" xfId="0" applyNumberFormat="1" applyFill="1" applyBorder="1" applyAlignment="1">
      <alignment horizontal="center" vertical="center"/>
    </xf>
    <xf numFmtId="0" fontId="0" fillId="0" borderId="71" xfId="0" applyBorder="1" applyAlignment="1">
      <alignment horizontal="center"/>
    </xf>
    <xf numFmtId="0" fontId="2" fillId="10" borderId="6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mp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m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tmp"/><Relationship Id="rId2" Type="http://schemas.openxmlformats.org/officeDocument/2006/relationships/image" Target="../media/image5.tmp"/><Relationship Id="rId1" Type="http://schemas.openxmlformats.org/officeDocument/2006/relationships/image" Target="../media/image4.tmp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tmp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16</xdr:row>
      <xdr:rowOff>66675</xdr:rowOff>
    </xdr:from>
    <xdr:to>
      <xdr:col>1</xdr:col>
      <xdr:colOff>1000125</xdr:colOff>
      <xdr:row>18</xdr:row>
      <xdr:rowOff>152400</xdr:rowOff>
    </xdr:to>
    <xdr:sp macro="" textlink="">
      <xdr:nvSpPr>
        <xdr:cNvPr id="5" name="Oval 4"/>
        <xdr:cNvSpPr/>
      </xdr:nvSpPr>
      <xdr:spPr>
        <a:xfrm>
          <a:off x="838200" y="3143250"/>
          <a:ext cx="771525" cy="466725"/>
        </a:xfrm>
        <a:prstGeom prst="ellipse">
          <a:avLst/>
        </a:prstGeom>
        <a:noFill/>
        <a:ln w="38100">
          <a:solidFill>
            <a:srgbClr val="F402C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219075</xdr:colOff>
      <xdr:row>13</xdr:row>
      <xdr:rowOff>66675</xdr:rowOff>
    </xdr:from>
    <xdr:to>
      <xdr:col>1</xdr:col>
      <xdr:colOff>981074</xdr:colOff>
      <xdr:row>15</xdr:row>
      <xdr:rowOff>152400</xdr:rowOff>
    </xdr:to>
    <xdr:sp macro="" textlink="">
      <xdr:nvSpPr>
        <xdr:cNvPr id="6" name="Oval 5"/>
        <xdr:cNvSpPr/>
      </xdr:nvSpPr>
      <xdr:spPr>
        <a:xfrm>
          <a:off x="828675" y="2571750"/>
          <a:ext cx="761999" cy="466725"/>
        </a:xfrm>
        <a:prstGeom prst="ellipse">
          <a:avLst/>
        </a:prstGeom>
        <a:noFill/>
        <a:ln w="3810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1788319</xdr:colOff>
      <xdr:row>15</xdr:row>
      <xdr:rowOff>38100</xdr:rowOff>
    </xdr:from>
    <xdr:to>
      <xdr:col>1</xdr:col>
      <xdr:colOff>1797844</xdr:colOff>
      <xdr:row>17</xdr:row>
      <xdr:rowOff>38100</xdr:rowOff>
    </xdr:to>
    <xdr:cxnSp macro="">
      <xdr:nvCxnSpPr>
        <xdr:cNvPr id="7" name="Straight Arrow Connector 6"/>
        <xdr:cNvCxnSpPr/>
      </xdr:nvCxnSpPr>
      <xdr:spPr>
        <a:xfrm>
          <a:off x="2397919" y="2924175"/>
          <a:ext cx="9525" cy="3810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47626</xdr:colOff>
      <xdr:row>2</xdr:row>
      <xdr:rowOff>71438</xdr:rowOff>
    </xdr:from>
    <xdr:to>
      <xdr:col>25</xdr:col>
      <xdr:colOff>296706</xdr:colOff>
      <xdr:row>41</xdr:row>
      <xdr:rowOff>23813</xdr:rowOff>
    </xdr:to>
    <xdr:grpSp>
      <xdr:nvGrpSpPr>
        <xdr:cNvPr id="10" name="Group 9"/>
        <xdr:cNvGrpSpPr/>
      </xdr:nvGrpSpPr>
      <xdr:grpSpPr>
        <a:xfrm>
          <a:off x="10918032" y="523876"/>
          <a:ext cx="9774080" cy="7512843"/>
          <a:chOff x="10918032" y="523876"/>
          <a:chExt cx="9774080" cy="7512843"/>
        </a:xfrm>
      </xdr:grpSpPr>
      <xdr:pic>
        <xdr:nvPicPr>
          <xdr:cNvPr id="8" name="Picture 7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918032" y="523876"/>
            <a:ext cx="9774080" cy="7512843"/>
          </a:xfrm>
          <a:prstGeom prst="rect">
            <a:avLst/>
          </a:prstGeom>
        </xdr:spPr>
      </xdr:pic>
      <xdr:sp macro="" textlink="">
        <xdr:nvSpPr>
          <xdr:cNvPr id="4" name="Oval 3"/>
          <xdr:cNvSpPr/>
        </xdr:nvSpPr>
        <xdr:spPr>
          <a:xfrm rot="1385337">
            <a:off x="15340688" y="3186617"/>
            <a:ext cx="1787952" cy="990965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Oval 4"/>
          <xdr:cNvSpPr/>
        </xdr:nvSpPr>
        <xdr:spPr>
          <a:xfrm rot="6171668">
            <a:off x="14167111" y="3616620"/>
            <a:ext cx="1766440" cy="1082671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6" name="Straight Arrow Connector 5"/>
          <xdr:cNvCxnSpPr/>
        </xdr:nvCxnSpPr>
        <xdr:spPr>
          <a:xfrm flipV="1">
            <a:off x="15630526" y="4262438"/>
            <a:ext cx="502443" cy="411955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71438</xdr:colOff>
      <xdr:row>2</xdr:row>
      <xdr:rowOff>119062</xdr:rowOff>
    </xdr:from>
    <xdr:to>
      <xdr:col>23</xdr:col>
      <xdr:colOff>341971</xdr:colOff>
      <xdr:row>39</xdr:row>
      <xdr:rowOff>105747</xdr:rowOff>
    </xdr:to>
    <xdr:grpSp>
      <xdr:nvGrpSpPr>
        <xdr:cNvPr id="10" name="Group 9"/>
        <xdr:cNvGrpSpPr/>
      </xdr:nvGrpSpPr>
      <xdr:grpSpPr>
        <a:xfrm>
          <a:off x="7846219" y="571500"/>
          <a:ext cx="10402752" cy="7154247"/>
          <a:chOff x="7846219" y="571500"/>
          <a:chExt cx="10402752" cy="6963747"/>
        </a:xfrm>
      </xdr:grpSpPr>
      <xdr:pic>
        <xdr:nvPicPr>
          <xdr:cNvPr id="8" name="Picture 7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846219" y="571500"/>
            <a:ext cx="10402752" cy="6963747"/>
          </a:xfrm>
          <a:prstGeom prst="rect">
            <a:avLst/>
          </a:prstGeom>
        </xdr:spPr>
      </xdr:pic>
      <xdr:sp macro="" textlink="">
        <xdr:nvSpPr>
          <xdr:cNvPr id="4" name="Oval 3"/>
          <xdr:cNvSpPr/>
        </xdr:nvSpPr>
        <xdr:spPr>
          <a:xfrm rot="1116297">
            <a:off x="12870703" y="3133776"/>
            <a:ext cx="798858" cy="542422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Oval 4"/>
          <xdr:cNvSpPr/>
        </xdr:nvSpPr>
        <xdr:spPr>
          <a:xfrm rot="4337299">
            <a:off x="13716708" y="3635391"/>
            <a:ext cx="748383" cy="723084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6" name="Straight Arrow Connector 5"/>
          <xdr:cNvCxnSpPr/>
        </xdr:nvCxnSpPr>
        <xdr:spPr>
          <a:xfrm flipH="1" flipV="1">
            <a:off x="13668375" y="3309938"/>
            <a:ext cx="461964" cy="257174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141969</xdr:colOff>
      <xdr:row>2</xdr:row>
      <xdr:rowOff>95250</xdr:rowOff>
    </xdr:from>
    <xdr:to>
      <xdr:col>24</xdr:col>
      <xdr:colOff>514290</xdr:colOff>
      <xdr:row>40</xdr:row>
      <xdr:rowOff>59532</xdr:rowOff>
    </xdr:to>
    <xdr:grpSp>
      <xdr:nvGrpSpPr>
        <xdr:cNvPr id="10" name="Group 9"/>
        <xdr:cNvGrpSpPr/>
      </xdr:nvGrpSpPr>
      <xdr:grpSpPr>
        <a:xfrm>
          <a:off x="8583500" y="547688"/>
          <a:ext cx="10504540" cy="7334250"/>
          <a:chOff x="8583500" y="547688"/>
          <a:chExt cx="10504540" cy="7334250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583500" y="547688"/>
            <a:ext cx="10504540" cy="7334250"/>
          </a:xfrm>
          <a:prstGeom prst="rect">
            <a:avLst/>
          </a:prstGeom>
        </xdr:spPr>
      </xdr:pic>
      <xdr:sp macro="" textlink="">
        <xdr:nvSpPr>
          <xdr:cNvPr id="6" name="Oval 5"/>
          <xdr:cNvSpPr/>
        </xdr:nvSpPr>
        <xdr:spPr>
          <a:xfrm rot="2636250">
            <a:off x="13413332" y="3129498"/>
            <a:ext cx="1018991" cy="626445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" name="Oval 6"/>
          <xdr:cNvSpPr/>
        </xdr:nvSpPr>
        <xdr:spPr>
          <a:xfrm rot="4337299">
            <a:off x="14139579" y="3840722"/>
            <a:ext cx="952952" cy="685435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8" name="Straight Arrow Connector 7"/>
          <xdr:cNvCxnSpPr/>
        </xdr:nvCxnSpPr>
        <xdr:spPr>
          <a:xfrm flipH="1" flipV="1">
            <a:off x="14370844" y="3309938"/>
            <a:ext cx="414338" cy="352424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83344</xdr:colOff>
      <xdr:row>2</xdr:row>
      <xdr:rowOff>59531</xdr:rowOff>
    </xdr:from>
    <xdr:to>
      <xdr:col>19</xdr:col>
      <xdr:colOff>462922</xdr:colOff>
      <xdr:row>42</xdr:row>
      <xdr:rowOff>110627</xdr:rowOff>
    </xdr:to>
    <xdr:grpSp>
      <xdr:nvGrpSpPr>
        <xdr:cNvPr id="9" name="Group 8"/>
        <xdr:cNvGrpSpPr/>
      </xdr:nvGrpSpPr>
      <xdr:grpSpPr>
        <a:xfrm>
          <a:off x="7846219" y="511969"/>
          <a:ext cx="6868484" cy="7802064"/>
          <a:chOff x="7846219" y="511969"/>
          <a:chExt cx="6868484" cy="7802064"/>
        </a:xfrm>
      </xdr:grpSpPr>
      <xdr:pic>
        <xdr:nvPicPr>
          <xdr:cNvPr id="6" name="Picture 5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846219" y="511969"/>
            <a:ext cx="6868484" cy="7802064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>
            <a:off x="12632531" y="1488281"/>
            <a:ext cx="519113" cy="369094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 rot="18120076">
            <a:off x="8896484" y="6981854"/>
            <a:ext cx="542657" cy="419043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V="1">
            <a:off x="9474994" y="1905000"/>
            <a:ext cx="3217069" cy="4983956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21</xdr:col>
      <xdr:colOff>95250</xdr:colOff>
      <xdr:row>2</xdr:row>
      <xdr:rowOff>59532</xdr:rowOff>
    </xdr:from>
    <xdr:to>
      <xdr:col>35</xdr:col>
      <xdr:colOff>263394</xdr:colOff>
      <xdr:row>34</xdr:row>
      <xdr:rowOff>91048</xdr:rowOff>
    </xdr:to>
    <xdr:pic>
      <xdr:nvPicPr>
        <xdr:cNvPr id="7" name="Picture 6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61469" y="511970"/>
          <a:ext cx="8669206" cy="6246578"/>
        </a:xfrm>
        <a:prstGeom prst="rect">
          <a:avLst/>
        </a:prstGeom>
      </xdr:spPr>
    </xdr:pic>
    <xdr:clientData/>
  </xdr:twoCellAnchor>
  <xdr:twoCellAnchor editAs="oneCell">
    <xdr:from>
      <xdr:col>21</xdr:col>
      <xdr:colOff>66663</xdr:colOff>
      <xdr:row>37</xdr:row>
      <xdr:rowOff>59531</xdr:rowOff>
    </xdr:from>
    <xdr:to>
      <xdr:col>35</xdr:col>
      <xdr:colOff>214312</xdr:colOff>
      <xdr:row>72</xdr:row>
      <xdr:rowOff>73990</xdr:rowOff>
    </xdr:to>
    <xdr:pic>
      <xdr:nvPicPr>
        <xdr:cNvPr id="10" name="Picture 9" descr="Screen Clippin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2882" y="7298531"/>
          <a:ext cx="8648711" cy="669386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59530</xdr:colOff>
      <xdr:row>2</xdr:row>
      <xdr:rowOff>59531</xdr:rowOff>
    </xdr:from>
    <xdr:to>
      <xdr:col>24</xdr:col>
      <xdr:colOff>320636</xdr:colOff>
      <xdr:row>40</xdr:row>
      <xdr:rowOff>105726</xdr:rowOff>
    </xdr:to>
    <xdr:grpSp>
      <xdr:nvGrpSpPr>
        <xdr:cNvPr id="8" name="Group 7"/>
        <xdr:cNvGrpSpPr/>
      </xdr:nvGrpSpPr>
      <xdr:grpSpPr>
        <a:xfrm>
          <a:off x="8548686" y="511969"/>
          <a:ext cx="10393325" cy="7416163"/>
          <a:chOff x="8548686" y="511969"/>
          <a:chExt cx="10393325" cy="7416163"/>
        </a:xfrm>
      </xdr:grpSpPr>
      <xdr:pic>
        <xdr:nvPicPr>
          <xdr:cNvPr id="6" name="Picture 5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548686" y="511969"/>
            <a:ext cx="10393325" cy="7416163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21025364">
            <a:off x="10050209" y="6125639"/>
            <a:ext cx="1130901" cy="700670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 rot="506167">
            <a:off x="15593137" y="1397521"/>
            <a:ext cx="1096545" cy="674910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H="1">
            <a:off x="11203781" y="2090737"/>
            <a:ext cx="4605338" cy="4124326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95250</xdr:colOff>
      <xdr:row>2</xdr:row>
      <xdr:rowOff>95251</xdr:rowOff>
    </xdr:from>
    <xdr:to>
      <xdr:col>21</xdr:col>
      <xdr:colOff>577490</xdr:colOff>
      <xdr:row>44</xdr:row>
      <xdr:rowOff>146400</xdr:rowOff>
    </xdr:to>
    <xdr:grpSp>
      <xdr:nvGrpSpPr>
        <xdr:cNvPr id="10" name="Group 9"/>
        <xdr:cNvGrpSpPr/>
      </xdr:nvGrpSpPr>
      <xdr:grpSpPr>
        <a:xfrm>
          <a:off x="7977188" y="547689"/>
          <a:ext cx="8792802" cy="8183117"/>
          <a:chOff x="7977188" y="547689"/>
          <a:chExt cx="8792802" cy="8183117"/>
        </a:xfrm>
      </xdr:grpSpPr>
      <xdr:pic>
        <xdr:nvPicPr>
          <xdr:cNvPr id="8" name="Picture 7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977188" y="547689"/>
            <a:ext cx="8792802" cy="8183117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5400000">
            <a:off x="12514658" y="7156849"/>
            <a:ext cx="902495" cy="595313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>
            <a:off x="10989469" y="1345407"/>
            <a:ext cx="690562" cy="678655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>
            <a:off x="11475243" y="2090738"/>
            <a:ext cx="1335882" cy="4755356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zoomScaleNormal="100" workbookViewId="0">
      <selection activeCell="B29" sqref="B29"/>
    </sheetView>
  </sheetViews>
  <sheetFormatPr defaultRowHeight="15" x14ac:dyDescent="0.25"/>
  <cols>
    <col min="2" max="2" width="134.85546875" style="28" customWidth="1"/>
  </cols>
  <sheetData>
    <row r="2" spans="2:2" ht="15.75" thickBot="1" x14ac:dyDescent="0.3"/>
    <row r="3" spans="2:2" x14ac:dyDescent="0.25">
      <c r="B3" s="35" t="s">
        <v>137</v>
      </c>
    </row>
    <row r="4" spans="2:2" x14ac:dyDescent="0.25">
      <c r="B4" s="33"/>
    </row>
    <row r="5" spans="2:2" x14ac:dyDescent="0.25">
      <c r="B5" s="33" t="s">
        <v>30</v>
      </c>
    </row>
    <row r="6" spans="2:2" x14ac:dyDescent="0.25">
      <c r="B6" s="33" t="s">
        <v>31</v>
      </c>
    </row>
    <row r="7" spans="2:2" x14ac:dyDescent="0.25">
      <c r="B7" s="33" t="s">
        <v>138</v>
      </c>
    </row>
    <row r="8" spans="2:2" x14ac:dyDescent="0.25">
      <c r="B8" s="180" t="s">
        <v>139</v>
      </c>
    </row>
    <row r="9" spans="2:2" x14ac:dyDescent="0.25">
      <c r="B9" s="180" t="s">
        <v>140</v>
      </c>
    </row>
    <row r="10" spans="2:2" x14ac:dyDescent="0.25">
      <c r="B10" s="180" t="s">
        <v>141</v>
      </c>
    </row>
    <row r="11" spans="2:2" x14ac:dyDescent="0.25">
      <c r="B11" s="33" t="s">
        <v>142</v>
      </c>
    </row>
    <row r="12" spans="2:2" ht="15.75" thickBot="1" x14ac:dyDescent="0.3">
      <c r="B12" s="33"/>
    </row>
    <row r="13" spans="2:2" ht="15.75" thickBot="1" x14ac:dyDescent="0.3">
      <c r="B13" s="147" t="s">
        <v>116</v>
      </c>
    </row>
    <row r="14" spans="2:2" x14ac:dyDescent="0.25">
      <c r="B14" s="36"/>
    </row>
    <row r="15" spans="2:2" x14ac:dyDescent="0.25">
      <c r="B15" s="148" t="s">
        <v>117</v>
      </c>
    </row>
    <row r="16" spans="2:2" x14ac:dyDescent="0.25">
      <c r="B16" s="33"/>
    </row>
    <row r="17" spans="2:2" x14ac:dyDescent="0.25">
      <c r="B17" s="33"/>
    </row>
    <row r="18" spans="2:2" x14ac:dyDescent="0.25">
      <c r="B18" s="148" t="s">
        <v>143</v>
      </c>
    </row>
    <row r="19" spans="2:2" ht="15.75" thickBot="1" x14ac:dyDescent="0.3">
      <c r="B19" s="3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4"/>
  <sheetViews>
    <sheetView workbookViewId="0">
      <selection activeCell="D29" sqref="D29"/>
    </sheetView>
  </sheetViews>
  <sheetFormatPr defaultRowHeight="15" x14ac:dyDescent="0.25"/>
  <cols>
    <col min="1" max="1" width="9.140625" style="2"/>
    <col min="2" max="2" width="15.7109375" style="2" customWidth="1"/>
    <col min="3" max="3" width="8.7109375" style="2" bestFit="1" customWidth="1"/>
    <col min="4" max="5" width="18.7109375" style="2" customWidth="1"/>
    <col min="6" max="6" width="75.7109375" style="78" customWidth="1"/>
    <col min="7" max="16384" width="9.140625" style="2"/>
  </cols>
  <sheetData>
    <row r="2" spans="2:6" ht="15" customHeight="1" x14ac:dyDescent="0.25">
      <c r="B2" s="276" t="s">
        <v>63</v>
      </c>
      <c r="C2" s="277"/>
      <c r="D2" s="277"/>
      <c r="E2" s="277"/>
      <c r="F2" s="278"/>
    </row>
    <row r="3" spans="2:6" ht="30" x14ac:dyDescent="0.25">
      <c r="B3" s="79" t="s">
        <v>20</v>
      </c>
      <c r="C3" s="80" t="s">
        <v>60</v>
      </c>
      <c r="D3" s="80" t="s">
        <v>59</v>
      </c>
      <c r="E3" s="81" t="s">
        <v>62</v>
      </c>
      <c r="F3" s="82" t="s">
        <v>64</v>
      </c>
    </row>
    <row r="4" spans="2:6" ht="30" x14ac:dyDescent="0.25">
      <c r="B4" s="92">
        <v>1156</v>
      </c>
      <c r="C4" s="93" t="s">
        <v>58</v>
      </c>
      <c r="D4" s="94">
        <v>39.9</v>
      </c>
      <c r="E4" s="95" t="s">
        <v>22</v>
      </c>
      <c r="F4" s="96" t="s">
        <v>57</v>
      </c>
    </row>
    <row r="5" spans="2:6" ht="30" x14ac:dyDescent="0.25">
      <c r="B5" s="77">
        <v>1199</v>
      </c>
      <c r="C5" s="88" t="s">
        <v>47</v>
      </c>
      <c r="D5" s="83">
        <v>61.570599000000001</v>
      </c>
      <c r="E5" s="90">
        <v>30</v>
      </c>
      <c r="F5" s="86" t="s">
        <v>56</v>
      </c>
    </row>
    <row r="6" spans="2:6" x14ac:dyDescent="0.25">
      <c r="B6" s="77">
        <v>1221</v>
      </c>
      <c r="C6" s="88" t="s">
        <v>47</v>
      </c>
      <c r="D6" s="83">
        <v>45.238652000000002</v>
      </c>
      <c r="E6" s="90">
        <v>45.2</v>
      </c>
      <c r="F6" s="86" t="s">
        <v>55</v>
      </c>
    </row>
    <row r="7" spans="2:6" ht="30" x14ac:dyDescent="0.25">
      <c r="B7" s="77">
        <v>1304</v>
      </c>
      <c r="C7" s="88" t="s">
        <v>47</v>
      </c>
      <c r="D7" s="83">
        <v>59.981605000000002</v>
      </c>
      <c r="E7" s="90">
        <v>30</v>
      </c>
      <c r="F7" s="86" t="s">
        <v>54</v>
      </c>
    </row>
    <row r="8" spans="2:6" ht="30" x14ac:dyDescent="0.25">
      <c r="B8" s="77">
        <v>1307</v>
      </c>
      <c r="C8" s="88" t="s">
        <v>47</v>
      </c>
      <c r="D8" s="83">
        <v>16.001961000000001</v>
      </c>
      <c r="E8" s="90">
        <v>16</v>
      </c>
      <c r="F8" s="86" t="s">
        <v>53</v>
      </c>
    </row>
    <row r="9" spans="2:6" x14ac:dyDescent="0.25">
      <c r="B9" s="77">
        <v>1308</v>
      </c>
      <c r="C9" s="88" t="s">
        <v>46</v>
      </c>
      <c r="D9" s="83">
        <v>208.405034</v>
      </c>
      <c r="E9" s="90">
        <v>9</v>
      </c>
      <c r="F9" s="86"/>
    </row>
    <row r="10" spans="2:6" x14ac:dyDescent="0.25">
      <c r="B10" s="77">
        <v>1315</v>
      </c>
      <c r="C10" s="88" t="s">
        <v>46</v>
      </c>
      <c r="D10" s="83">
        <v>755.23617000000002</v>
      </c>
      <c r="E10" s="90">
        <v>45.124694173800002</v>
      </c>
      <c r="F10" s="86"/>
    </row>
    <row r="11" spans="2:6" x14ac:dyDescent="0.25">
      <c r="B11" s="77">
        <v>1361</v>
      </c>
      <c r="C11" s="88" t="s">
        <v>47</v>
      </c>
      <c r="D11" s="83">
        <v>46.182563999999999</v>
      </c>
      <c r="E11" s="90">
        <v>46.2</v>
      </c>
      <c r="F11" s="86"/>
    </row>
    <row r="12" spans="2:6" x14ac:dyDescent="0.25">
      <c r="B12" s="77">
        <v>1365</v>
      </c>
      <c r="C12" s="88" t="s">
        <v>47</v>
      </c>
      <c r="D12" s="83">
        <v>69.098025000000007</v>
      </c>
      <c r="E12" s="90">
        <v>35</v>
      </c>
      <c r="F12" s="86" t="s">
        <v>52</v>
      </c>
    </row>
    <row r="13" spans="2:6" x14ac:dyDescent="0.25">
      <c r="B13" s="77">
        <v>1369</v>
      </c>
      <c r="C13" s="88" t="s">
        <v>46</v>
      </c>
      <c r="D13" s="83">
        <v>228.72356600000001</v>
      </c>
      <c r="E13" s="90">
        <v>49.247608257400003</v>
      </c>
      <c r="F13" s="86"/>
    </row>
    <row r="14" spans="2:6" x14ac:dyDescent="0.25">
      <c r="B14" s="77">
        <v>1379</v>
      </c>
      <c r="C14" s="88" t="s">
        <v>47</v>
      </c>
      <c r="D14" s="83">
        <v>13.835252000000001</v>
      </c>
      <c r="E14" s="90">
        <v>13.8</v>
      </c>
      <c r="F14" s="86" t="s">
        <v>51</v>
      </c>
    </row>
    <row r="15" spans="2:6" x14ac:dyDescent="0.25">
      <c r="B15" s="77">
        <v>1404</v>
      </c>
      <c r="C15" s="88" t="s">
        <v>46</v>
      </c>
      <c r="D15" s="83">
        <v>863.405978</v>
      </c>
      <c r="E15" s="90">
        <v>111.97543989200001</v>
      </c>
      <c r="F15" s="86"/>
    </row>
    <row r="16" spans="2:6" ht="15" customHeight="1" x14ac:dyDescent="0.25">
      <c r="B16" s="77">
        <v>1416</v>
      </c>
      <c r="C16" s="88" t="s">
        <v>47</v>
      </c>
      <c r="D16" s="83">
        <v>98.323660000000004</v>
      </c>
      <c r="E16" s="90">
        <v>98.3</v>
      </c>
      <c r="F16" s="86" t="s">
        <v>50</v>
      </c>
    </row>
    <row r="17" spans="2:6" ht="45" x14ac:dyDescent="0.25">
      <c r="B17" s="274">
        <v>1423</v>
      </c>
      <c r="C17" s="88" t="s">
        <v>47</v>
      </c>
      <c r="D17" s="275">
        <v>425.02171499999997</v>
      </c>
      <c r="E17" s="90" t="s">
        <v>49</v>
      </c>
      <c r="F17" s="86" t="s">
        <v>48</v>
      </c>
    </row>
    <row r="18" spans="2:6" x14ac:dyDescent="0.25">
      <c r="B18" s="274"/>
      <c r="C18" s="88" t="s">
        <v>46</v>
      </c>
      <c r="D18" s="275"/>
      <c r="E18" s="90">
        <v>19.0061864071</v>
      </c>
      <c r="F18" s="86"/>
    </row>
    <row r="19" spans="2:6" x14ac:dyDescent="0.25">
      <c r="B19" s="274"/>
      <c r="C19" s="88" t="s">
        <v>46</v>
      </c>
      <c r="D19" s="275"/>
      <c r="E19" s="90">
        <v>23.549732874</v>
      </c>
      <c r="F19" s="86"/>
    </row>
    <row r="20" spans="2:6" x14ac:dyDescent="0.25">
      <c r="B20" s="77">
        <v>1433</v>
      </c>
      <c r="C20" s="88" t="s">
        <v>47</v>
      </c>
      <c r="D20" s="83">
        <v>34.920515999999999</v>
      </c>
      <c r="E20" s="90">
        <v>34.9</v>
      </c>
      <c r="F20" s="86"/>
    </row>
    <row r="21" spans="2:6" ht="15" customHeight="1" x14ac:dyDescent="0.25">
      <c r="B21" s="77">
        <v>1445</v>
      </c>
      <c r="C21" s="88" t="s">
        <v>46</v>
      </c>
      <c r="D21" s="83">
        <v>725.966904</v>
      </c>
      <c r="E21" s="90">
        <v>21.502440412399999</v>
      </c>
      <c r="F21" s="86"/>
    </row>
    <row r="22" spans="2:6" x14ac:dyDescent="0.25">
      <c r="B22" s="77">
        <v>1455</v>
      </c>
      <c r="C22" s="88" t="s">
        <v>47</v>
      </c>
      <c r="D22" s="83">
        <v>48.311664999999998</v>
      </c>
      <c r="E22" s="90">
        <v>48.3</v>
      </c>
      <c r="F22" s="86"/>
    </row>
    <row r="23" spans="2:6" x14ac:dyDescent="0.25">
      <c r="B23" s="77">
        <v>1477</v>
      </c>
      <c r="C23" s="88" t="s">
        <v>46</v>
      </c>
      <c r="D23" s="83">
        <v>29.074183999999999</v>
      </c>
      <c r="E23" s="90">
        <v>15.317334061499999</v>
      </c>
      <c r="F23" s="86"/>
    </row>
    <row r="24" spans="2:6" x14ac:dyDescent="0.25">
      <c r="B24" s="84">
        <v>1498</v>
      </c>
      <c r="C24" s="89" t="s">
        <v>46</v>
      </c>
      <c r="D24" s="85">
        <v>11.286441999999999</v>
      </c>
      <c r="E24" s="91">
        <v>11.2838185742</v>
      </c>
      <c r="F24" s="87"/>
    </row>
  </sheetData>
  <mergeCells count="3">
    <mergeCell ref="B17:B19"/>
    <mergeCell ref="D17:D19"/>
    <mergeCell ref="B2:F2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8"/>
  <sheetViews>
    <sheetView tabSelected="1" zoomScaleNormal="100" workbookViewId="0">
      <selection activeCell="I18" sqref="I18"/>
    </sheetView>
  </sheetViews>
  <sheetFormatPr defaultRowHeight="15" x14ac:dyDescent="0.25"/>
  <cols>
    <col min="2" max="2" width="15.7109375" customWidth="1"/>
    <col min="3" max="4" width="18.7109375" customWidth="1"/>
    <col min="5" max="5" width="19.7109375" customWidth="1"/>
    <col min="7" max="7" width="15.7109375" customWidth="1"/>
    <col min="8" max="9" width="17.7109375" customWidth="1"/>
    <col min="10" max="10" width="19.7109375" customWidth="1"/>
    <col min="14" max="14" width="11.5703125" bestFit="1" customWidth="1"/>
    <col min="19" max="19" width="12" bestFit="1" customWidth="1"/>
    <col min="20" max="20" width="9.42578125" bestFit="1" customWidth="1"/>
  </cols>
  <sheetData>
    <row r="1" spans="2:20" ht="15.75" thickBot="1" x14ac:dyDescent="0.3"/>
    <row r="2" spans="2:20" ht="15" customHeight="1" x14ac:dyDescent="0.25">
      <c r="B2" s="281" t="s">
        <v>170</v>
      </c>
      <c r="C2" s="282"/>
      <c r="D2" s="283"/>
      <c r="E2" s="279" t="s">
        <v>29</v>
      </c>
      <c r="G2" s="281" t="s">
        <v>170</v>
      </c>
      <c r="H2" s="282"/>
      <c r="I2" s="283"/>
      <c r="J2" s="279" t="s">
        <v>29</v>
      </c>
      <c r="N2" s="1"/>
      <c r="R2" s="1"/>
      <c r="S2" s="1"/>
      <c r="T2" s="1"/>
    </row>
    <row r="3" spans="2:20" ht="15.75" thickBot="1" x14ac:dyDescent="0.3">
      <c r="B3" s="263" t="s">
        <v>20</v>
      </c>
      <c r="C3" s="264" t="s">
        <v>25</v>
      </c>
      <c r="D3" s="265" t="s">
        <v>24</v>
      </c>
      <c r="E3" s="280"/>
      <c r="G3" s="263" t="s">
        <v>20</v>
      </c>
      <c r="H3" s="264" t="s">
        <v>25</v>
      </c>
      <c r="I3" s="265" t="s">
        <v>24</v>
      </c>
      <c r="J3" s="280"/>
      <c r="N3" s="149"/>
      <c r="O3" s="149"/>
      <c r="P3" s="150"/>
      <c r="R3" s="1"/>
      <c r="S3" s="151"/>
      <c r="T3" s="151"/>
    </row>
    <row r="4" spans="2:20" x14ac:dyDescent="0.25">
      <c r="B4" s="244">
        <v>1787</v>
      </c>
      <c r="C4" s="29">
        <v>5</v>
      </c>
      <c r="D4" s="30">
        <v>5.0999999999999996</v>
      </c>
      <c r="E4" s="115">
        <f t="shared" ref="E4:E10" si="0">C4-D4</f>
        <v>-9.9999999999999645E-2</v>
      </c>
      <c r="G4" s="227" t="s">
        <v>123</v>
      </c>
      <c r="H4" s="228">
        <f>12.5</f>
        <v>12.5</v>
      </c>
      <c r="I4" s="229">
        <f>12.4</f>
        <v>12.4</v>
      </c>
      <c r="J4" s="230">
        <f>H4-I4</f>
        <v>9.9999999999999645E-2</v>
      </c>
    </row>
    <row r="5" spans="2:20" s="187" customFormat="1" x14ac:dyDescent="0.25">
      <c r="B5" s="267">
        <v>1912</v>
      </c>
      <c r="C5" s="187">
        <v>12.5</v>
      </c>
      <c r="D5" s="187">
        <v>12.4</v>
      </c>
      <c r="E5" s="226">
        <f t="shared" si="0"/>
        <v>9.9999999999999645E-2</v>
      </c>
      <c r="G5" s="231" t="s">
        <v>122</v>
      </c>
      <c r="H5" s="210">
        <f>5</f>
        <v>5</v>
      </c>
      <c r="I5" s="209">
        <f>5.1</f>
        <v>5.0999999999999996</v>
      </c>
      <c r="J5" s="232">
        <f>H5-I5</f>
        <v>-9.9999999999999645E-2</v>
      </c>
    </row>
    <row r="6" spans="2:20" ht="15.75" thickBot="1" x14ac:dyDescent="0.3">
      <c r="B6" s="267">
        <v>1987</v>
      </c>
      <c r="C6">
        <v>90.9</v>
      </c>
      <c r="D6">
        <v>90.9</v>
      </c>
      <c r="E6" s="226">
        <f t="shared" si="0"/>
        <v>0</v>
      </c>
      <c r="G6" s="121" t="s">
        <v>126</v>
      </c>
      <c r="H6" s="37">
        <f>34+12.6+90.9+11.7</f>
        <v>149.19999999999999</v>
      </c>
      <c r="I6" s="31">
        <f>33.9+12.7+90.9+11.7</f>
        <v>149.19999999999999</v>
      </c>
      <c r="J6" s="122">
        <f t="shared" ref="J6" si="1">H6-I6</f>
        <v>0</v>
      </c>
    </row>
    <row r="7" spans="2:20" s="187" customFormat="1" ht="15.75" thickBot="1" x14ac:dyDescent="0.3">
      <c r="B7" s="267">
        <v>1996</v>
      </c>
      <c r="C7" s="187">
        <v>11.7</v>
      </c>
      <c r="D7" s="187">
        <v>11.7</v>
      </c>
      <c r="E7" s="226">
        <f t="shared" si="0"/>
        <v>0</v>
      </c>
      <c r="G7" s="116" t="s">
        <v>28</v>
      </c>
      <c r="H7" s="117">
        <f>SUM(H4:H6)</f>
        <v>166.7</v>
      </c>
      <c r="I7" s="118">
        <f>SUM(I4:I6)</f>
        <v>166.7</v>
      </c>
      <c r="J7" s="124">
        <f>H7-I7</f>
        <v>0</v>
      </c>
    </row>
    <row r="8" spans="2:20" x14ac:dyDescent="0.25">
      <c r="B8" s="267">
        <v>1999</v>
      </c>
      <c r="C8" s="109">
        <v>34</v>
      </c>
      <c r="D8" s="30">
        <v>33.9</v>
      </c>
      <c r="E8" s="226">
        <f t="shared" si="0"/>
        <v>0.10000000000000142</v>
      </c>
      <c r="G8" s="125" t="s">
        <v>11</v>
      </c>
      <c r="H8" s="126">
        <f>90.2</f>
        <v>90.2</v>
      </c>
      <c r="I8" s="127">
        <f>0.8+0.3+3.8+87.2+10.6</f>
        <v>102.7</v>
      </c>
      <c r="J8" s="120">
        <f>H8-I8</f>
        <v>-12.5</v>
      </c>
    </row>
    <row r="9" spans="2:20" ht="15.75" thickBot="1" x14ac:dyDescent="0.3">
      <c r="B9" s="267">
        <v>2003</v>
      </c>
      <c r="C9" s="109">
        <v>12.6</v>
      </c>
      <c r="D9" s="30">
        <v>12.7</v>
      </c>
      <c r="E9" s="115">
        <f t="shared" si="0"/>
        <v>-9.9999999999999645E-2</v>
      </c>
      <c r="G9" s="128" t="s">
        <v>10</v>
      </c>
      <c r="H9" s="129">
        <f>12.5+34+12.6+5+0.7+11.7</f>
        <v>76.5</v>
      </c>
      <c r="I9" s="130">
        <f>11.6+33.9+12.4+1.3+3.7+1.1</f>
        <v>64</v>
      </c>
      <c r="J9" s="123">
        <f>H9-I9</f>
        <v>12.5</v>
      </c>
    </row>
    <row r="10" spans="2:20" ht="15.75" thickBot="1" x14ac:dyDescent="0.3">
      <c r="B10" s="116" t="s">
        <v>23</v>
      </c>
      <c r="C10" s="117">
        <f>SUM(C4:C9)</f>
        <v>166.70000000000002</v>
      </c>
      <c r="D10" s="118">
        <f>SUM(D4:D9)</f>
        <v>166.7</v>
      </c>
      <c r="E10" s="119">
        <f t="shared" si="0"/>
        <v>0</v>
      </c>
      <c r="G10" s="116" t="s">
        <v>28</v>
      </c>
      <c r="H10" s="117">
        <f>SUM(H8:H9)</f>
        <v>166.7</v>
      </c>
      <c r="I10" s="273">
        <f>SUM(I8:I9)</f>
        <v>166.7</v>
      </c>
      <c r="J10" s="124">
        <f>H10-I10</f>
        <v>0</v>
      </c>
    </row>
    <row r="13" spans="2:20" s="187" customFormat="1" x14ac:dyDescent="0.25">
      <c r="E13" s="225"/>
      <c r="J13" s="225"/>
    </row>
    <row r="14" spans="2:20" s="187" customFormat="1" x14ac:dyDescent="0.25">
      <c r="E14" s="225"/>
      <c r="J14" s="225"/>
    </row>
    <row r="15" spans="2:20" x14ac:dyDescent="0.25">
      <c r="B15" s="1"/>
      <c r="E15" s="114"/>
      <c r="J15" s="114"/>
    </row>
    <row r="16" spans="2:20" x14ac:dyDescent="0.25">
      <c r="B16" s="186"/>
    </row>
    <row r="18" spans="2:2" x14ac:dyDescent="0.25">
      <c r="B18" s="1"/>
    </row>
  </sheetData>
  <sortState ref="N4:O8">
    <sortCondition ref="N4:N8"/>
  </sortState>
  <mergeCells count="4">
    <mergeCell ref="J2:J3"/>
    <mergeCell ref="G2:I2"/>
    <mergeCell ref="E2:E3"/>
    <mergeCell ref="B2:D2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0"/>
  <sheetViews>
    <sheetView zoomScale="80" zoomScaleNormal="80" workbookViewId="0">
      <selection activeCell="B34" sqref="B34"/>
    </sheetView>
  </sheetViews>
  <sheetFormatPr defaultRowHeight="15" x14ac:dyDescent="0.25"/>
  <cols>
    <col min="1" max="1" width="9.140625" style="237"/>
    <col min="2" max="2" width="20.5703125" style="187" customWidth="1"/>
    <col min="3" max="4" width="19" style="187" customWidth="1"/>
    <col min="5" max="5" width="17.42578125" style="187" bestFit="1" customWidth="1"/>
    <col min="6" max="6" width="18.28515625" style="187" customWidth="1"/>
    <col min="7" max="7" width="17.42578125" style="187" bestFit="1" customWidth="1"/>
    <col min="8" max="8" width="17.42578125" style="187" customWidth="1"/>
    <col min="9" max="9" width="15.7109375" style="187" customWidth="1"/>
    <col min="10" max="10" width="9.140625" style="187"/>
    <col min="11" max="12" width="11.28515625" style="187" bestFit="1" customWidth="1"/>
    <col min="13" max="13" width="11" style="187" bestFit="1" customWidth="1"/>
    <col min="14" max="16" width="9.140625" style="187"/>
    <col min="17" max="19" width="9.140625" style="187" customWidth="1"/>
    <col min="20" max="16384" width="9.140625" style="187"/>
  </cols>
  <sheetData>
    <row r="1" spans="1:28" ht="15.75" thickBot="1" x14ac:dyDescent="0.3"/>
    <row r="2" spans="1:28" ht="19.5" thickBot="1" x14ac:dyDescent="0.35">
      <c r="B2" s="288" t="s">
        <v>149</v>
      </c>
      <c r="C2" s="289"/>
      <c r="D2" s="289"/>
      <c r="E2" s="289"/>
      <c r="F2" s="289"/>
      <c r="G2" s="289"/>
      <c r="H2" s="289"/>
      <c r="I2" s="290"/>
      <c r="K2" s="188" t="s">
        <v>0</v>
      </c>
      <c r="AB2" s="188"/>
    </row>
    <row r="3" spans="1:28" ht="15.75" thickBot="1" x14ac:dyDescent="0.3"/>
    <row r="4" spans="1:28" x14ac:dyDescent="0.25">
      <c r="B4" s="208" t="s">
        <v>19</v>
      </c>
      <c r="C4" s="291">
        <v>1987</v>
      </c>
      <c r="D4" s="292"/>
      <c r="E4" s="292"/>
      <c r="F4" s="293" t="s">
        <v>18</v>
      </c>
      <c r="G4" s="294"/>
      <c r="H4" s="305">
        <v>90.9</v>
      </c>
      <c r="I4" s="306"/>
    </row>
    <row r="5" spans="1:28" ht="15.75" thickBot="1" x14ac:dyDescent="0.3">
      <c r="B5" s="207" t="s">
        <v>17</v>
      </c>
      <c r="C5" s="295" t="s">
        <v>121</v>
      </c>
      <c r="D5" s="296"/>
      <c r="E5" s="296"/>
      <c r="F5" s="297" t="s">
        <v>16</v>
      </c>
      <c r="G5" s="298"/>
      <c r="H5" s="307">
        <v>90.9</v>
      </c>
      <c r="I5" s="308"/>
    </row>
    <row r="6" spans="1:28" ht="15.75" thickBot="1" x14ac:dyDescent="0.3">
      <c r="B6" s="206" t="s">
        <v>15</v>
      </c>
      <c r="C6" s="299" t="s">
        <v>14</v>
      </c>
      <c r="D6" s="300"/>
      <c r="E6" s="301"/>
      <c r="F6" s="302" t="s">
        <v>182</v>
      </c>
      <c r="G6" s="303"/>
      <c r="H6" s="303"/>
      <c r="I6" s="304"/>
      <c r="K6" s="237"/>
      <c r="L6" s="237"/>
    </row>
    <row r="7" spans="1:28" x14ac:dyDescent="0.25">
      <c r="B7" s="199" t="s">
        <v>4</v>
      </c>
      <c r="C7" s="284">
        <v>90.2</v>
      </c>
      <c r="D7" s="285"/>
      <c r="E7" s="204">
        <v>0.7</v>
      </c>
      <c r="F7" s="284">
        <v>87.2</v>
      </c>
      <c r="G7" s="285"/>
      <c r="H7" s="324">
        <v>3.7</v>
      </c>
      <c r="I7" s="312"/>
    </row>
    <row r="8" spans="1:28" ht="15" customHeight="1" thickBot="1" x14ac:dyDescent="0.3">
      <c r="B8" s="195" t="s">
        <v>12</v>
      </c>
      <c r="C8" s="286" t="s">
        <v>11</v>
      </c>
      <c r="D8" s="287"/>
      <c r="E8" s="240" t="s">
        <v>10</v>
      </c>
      <c r="F8" s="286" t="s">
        <v>11</v>
      </c>
      <c r="G8" s="326"/>
      <c r="H8" s="325" t="s">
        <v>10</v>
      </c>
      <c r="I8" s="313"/>
    </row>
    <row r="9" spans="1:28" x14ac:dyDescent="0.25">
      <c r="B9" s="199" t="s">
        <v>4</v>
      </c>
      <c r="C9" s="284">
        <v>90.9</v>
      </c>
      <c r="D9" s="309"/>
      <c r="E9" s="310"/>
      <c r="F9" s="284">
        <v>90.9</v>
      </c>
      <c r="G9" s="309"/>
      <c r="H9" s="309"/>
      <c r="I9" s="312"/>
    </row>
    <row r="10" spans="1:28" ht="15.75" thickBot="1" x14ac:dyDescent="0.3">
      <c r="B10" s="195" t="s">
        <v>9</v>
      </c>
      <c r="C10" s="286" t="s">
        <v>126</v>
      </c>
      <c r="D10" s="287"/>
      <c r="E10" s="311"/>
      <c r="F10" s="286" t="s">
        <v>126</v>
      </c>
      <c r="G10" s="287"/>
      <c r="H10" s="287"/>
      <c r="I10" s="313"/>
    </row>
    <row r="11" spans="1:28" x14ac:dyDescent="0.25">
      <c r="B11" s="199" t="s">
        <v>4</v>
      </c>
      <c r="C11" s="284">
        <v>90.9</v>
      </c>
      <c r="D11" s="309"/>
      <c r="E11" s="310"/>
      <c r="F11" s="284">
        <v>90.9</v>
      </c>
      <c r="G11" s="309"/>
      <c r="H11" s="309"/>
      <c r="I11" s="312"/>
    </row>
    <row r="12" spans="1:28" ht="15.75" thickBot="1" x14ac:dyDescent="0.3">
      <c r="B12" s="203" t="s">
        <v>8</v>
      </c>
      <c r="C12" s="286" t="s">
        <v>7</v>
      </c>
      <c r="D12" s="287"/>
      <c r="E12" s="311"/>
      <c r="F12" s="286" t="s">
        <v>185</v>
      </c>
      <c r="G12" s="287"/>
      <c r="H12" s="287"/>
      <c r="I12" s="313"/>
    </row>
    <row r="13" spans="1:28" x14ac:dyDescent="0.25">
      <c r="B13" s="199" t="s">
        <v>4</v>
      </c>
      <c r="C13" s="205">
        <v>56</v>
      </c>
      <c r="D13" s="234">
        <v>29.7</v>
      </c>
      <c r="E13" s="204">
        <v>4.5</v>
      </c>
      <c r="F13" s="205">
        <v>38.299999999999997</v>
      </c>
      <c r="G13" s="204">
        <v>22.6</v>
      </c>
      <c r="H13" s="241">
        <v>10.6</v>
      </c>
      <c r="I13" s="235">
        <v>10.1</v>
      </c>
    </row>
    <row r="14" spans="1:28" x14ac:dyDescent="0.25">
      <c r="B14" s="195" t="s">
        <v>6</v>
      </c>
      <c r="C14" s="194">
        <v>313</v>
      </c>
      <c r="D14" s="233">
        <v>313</v>
      </c>
      <c r="E14" s="192">
        <v>143</v>
      </c>
      <c r="F14" s="194">
        <v>233</v>
      </c>
      <c r="G14" s="192">
        <v>343</v>
      </c>
      <c r="H14" s="243">
        <v>228</v>
      </c>
      <c r="I14" s="191">
        <v>253</v>
      </c>
    </row>
    <row r="15" spans="1:28" s="189" customFormat="1" x14ac:dyDescent="0.25">
      <c r="A15" s="152"/>
      <c r="B15" s="218" t="s">
        <v>21</v>
      </c>
      <c r="C15" s="215" t="s">
        <v>127</v>
      </c>
      <c r="D15" s="216" t="s">
        <v>128</v>
      </c>
      <c r="E15" s="213" t="s">
        <v>127</v>
      </c>
      <c r="F15" s="215" t="s">
        <v>127</v>
      </c>
      <c r="G15" s="217" t="s">
        <v>127</v>
      </c>
      <c r="H15" s="271" t="s">
        <v>127</v>
      </c>
      <c r="I15" s="214" t="s">
        <v>127</v>
      </c>
      <c r="K15" s="187"/>
      <c r="L15" s="187"/>
      <c r="M15" s="220"/>
    </row>
    <row r="16" spans="1:28" ht="15.75" thickBot="1" x14ac:dyDescent="0.3">
      <c r="B16" s="203" t="s">
        <v>5</v>
      </c>
      <c r="C16" s="202">
        <v>32.700000000000003</v>
      </c>
      <c r="D16" s="236">
        <v>32.299999999999997</v>
      </c>
      <c r="E16" s="201">
        <v>28.7</v>
      </c>
      <c r="F16" s="184">
        <v>33</v>
      </c>
      <c r="G16" s="201">
        <v>38.5</v>
      </c>
      <c r="H16" s="242">
        <v>32.6</v>
      </c>
      <c r="I16" s="200">
        <v>32.9</v>
      </c>
      <c r="K16" s="223"/>
      <c r="L16" s="223"/>
    </row>
    <row r="17" spans="1:9" x14ac:dyDescent="0.25">
      <c r="B17" s="199" t="s">
        <v>4</v>
      </c>
      <c r="C17" s="198">
        <v>56.9</v>
      </c>
      <c r="D17" s="268">
        <v>28</v>
      </c>
      <c r="E17" s="197">
        <v>4.5</v>
      </c>
      <c r="F17" s="198">
        <v>29.9</v>
      </c>
      <c r="G17" s="197">
        <v>21.3</v>
      </c>
      <c r="H17" s="272">
        <v>13.2</v>
      </c>
      <c r="I17" s="196">
        <v>10.1</v>
      </c>
    </row>
    <row r="18" spans="1:9" s="189" customFormat="1" x14ac:dyDescent="0.25">
      <c r="A18" s="152"/>
      <c r="B18" s="219" t="s">
        <v>3</v>
      </c>
      <c r="C18" s="211">
        <v>17</v>
      </c>
      <c r="D18" s="212">
        <v>14</v>
      </c>
      <c r="E18" s="217">
        <v>8</v>
      </c>
      <c r="F18" s="211">
        <v>12</v>
      </c>
      <c r="G18" s="213">
        <v>9</v>
      </c>
      <c r="H18" s="266">
        <v>17</v>
      </c>
      <c r="I18" s="224">
        <v>13</v>
      </c>
    </row>
    <row r="19" spans="1:9" x14ac:dyDescent="0.25">
      <c r="B19" s="193" t="s">
        <v>2</v>
      </c>
      <c r="C19" s="314" t="s">
        <v>22</v>
      </c>
      <c r="D19" s="315"/>
      <c r="E19" s="316"/>
      <c r="F19" s="317" t="s">
        <v>186</v>
      </c>
      <c r="G19" s="318"/>
      <c r="H19" s="318"/>
      <c r="I19" s="319"/>
    </row>
    <row r="20" spans="1:9" s="189" customFormat="1" ht="15.75" thickBot="1" x14ac:dyDescent="0.3">
      <c r="A20" s="152"/>
      <c r="B20" s="190" t="s">
        <v>1</v>
      </c>
      <c r="C20" s="320" t="s">
        <v>22</v>
      </c>
      <c r="D20" s="321"/>
      <c r="E20" s="322"/>
      <c r="F20" s="320" t="s">
        <v>22</v>
      </c>
      <c r="G20" s="321"/>
      <c r="H20" s="321"/>
      <c r="I20" s="323"/>
    </row>
    <row r="21" spans="1:9" x14ac:dyDescent="0.25">
      <c r="B21" s="153" t="s">
        <v>118</v>
      </c>
      <c r="C21" s="154"/>
      <c r="D21" s="154"/>
      <c r="E21" s="154"/>
      <c r="F21" s="154"/>
      <c r="G21" s="154"/>
      <c r="H21" s="154"/>
      <c r="I21" s="155"/>
    </row>
    <row r="22" spans="1:9" x14ac:dyDescent="0.25">
      <c r="B22" s="246" t="s">
        <v>144</v>
      </c>
      <c r="C22" s="245" t="s">
        <v>184</v>
      </c>
      <c r="D22" s="245"/>
      <c r="E22" s="245"/>
      <c r="F22" s="245"/>
      <c r="G22" s="245"/>
      <c r="H22" s="245"/>
      <c r="I22" s="247"/>
    </row>
    <row r="23" spans="1:9" x14ac:dyDescent="0.25">
      <c r="B23" s="246" t="s">
        <v>145</v>
      </c>
      <c r="C23" s="245" t="s">
        <v>184</v>
      </c>
      <c r="D23" s="245"/>
      <c r="E23" s="245"/>
      <c r="F23" s="245"/>
      <c r="G23" s="245"/>
      <c r="H23" s="245"/>
      <c r="I23" s="247"/>
    </row>
    <row r="24" spans="1:9" x14ac:dyDescent="0.25">
      <c r="B24" s="246" t="s">
        <v>146</v>
      </c>
      <c r="C24" s="245" t="s">
        <v>187</v>
      </c>
      <c r="D24" s="245"/>
      <c r="E24" s="245"/>
      <c r="F24" s="245"/>
      <c r="G24" s="245"/>
      <c r="H24" s="245"/>
      <c r="I24" s="247"/>
    </row>
    <row r="25" spans="1:9" x14ac:dyDescent="0.25">
      <c r="B25" s="246"/>
      <c r="C25" s="245" t="s">
        <v>189</v>
      </c>
      <c r="D25" s="245"/>
      <c r="E25" s="245"/>
      <c r="F25" s="245"/>
      <c r="G25" s="245"/>
      <c r="H25" s="245"/>
      <c r="I25" s="247"/>
    </row>
    <row r="26" spans="1:9" x14ac:dyDescent="0.25">
      <c r="B26" s="246"/>
      <c r="C26" s="245" t="s">
        <v>190</v>
      </c>
      <c r="D26" s="245"/>
      <c r="E26" s="245"/>
      <c r="F26" s="245"/>
      <c r="G26" s="245"/>
      <c r="H26" s="245"/>
      <c r="I26" s="247"/>
    </row>
    <row r="27" spans="1:9" x14ac:dyDescent="0.25">
      <c r="B27" s="159" t="s">
        <v>147</v>
      </c>
      <c r="C27" s="245" t="s">
        <v>188</v>
      </c>
      <c r="D27" s="245"/>
      <c r="E27" s="245"/>
      <c r="F27" s="245"/>
      <c r="G27" s="245"/>
      <c r="H27" s="245"/>
      <c r="I27" s="247"/>
    </row>
    <row r="28" spans="1:9" x14ac:dyDescent="0.25">
      <c r="B28" s="159" t="s">
        <v>148</v>
      </c>
      <c r="C28" s="269"/>
      <c r="D28" s="181"/>
      <c r="E28" s="245"/>
      <c r="F28" s="245"/>
      <c r="G28" s="245"/>
      <c r="H28" s="245"/>
      <c r="I28" s="247"/>
    </row>
    <row r="29" spans="1:9" ht="15.75" thickBot="1" x14ac:dyDescent="0.3">
      <c r="B29" s="248"/>
      <c r="C29" s="270"/>
      <c r="D29" s="182"/>
      <c r="E29" s="249"/>
      <c r="F29" s="249"/>
      <c r="G29" s="249"/>
      <c r="H29" s="249"/>
      <c r="I29" s="250"/>
    </row>
    <row r="32" spans="1:9" ht="15.75" thickBot="1" x14ac:dyDescent="0.3"/>
    <row r="33" spans="2:9" x14ac:dyDescent="0.25">
      <c r="B33" s="254" t="s">
        <v>119</v>
      </c>
      <c r="C33" s="255"/>
      <c r="D33" s="255"/>
      <c r="E33" s="255"/>
      <c r="F33" s="255"/>
      <c r="G33" s="255"/>
      <c r="H33" s="255"/>
      <c r="I33" s="256"/>
    </row>
    <row r="34" spans="2:9" x14ac:dyDescent="0.25">
      <c r="B34" s="257"/>
      <c r="C34" s="258"/>
      <c r="D34" s="258"/>
      <c r="E34" s="258"/>
      <c r="F34" s="258"/>
      <c r="G34" s="258"/>
      <c r="H34" s="258"/>
      <c r="I34" s="259"/>
    </row>
    <row r="35" spans="2:9" x14ac:dyDescent="0.25">
      <c r="B35" s="257"/>
      <c r="C35" s="258"/>
      <c r="D35" s="258"/>
      <c r="E35" s="258"/>
      <c r="F35" s="258"/>
      <c r="G35" s="258"/>
      <c r="H35" s="258"/>
      <c r="I35" s="259"/>
    </row>
    <row r="36" spans="2:9" ht="15.75" thickBot="1" x14ac:dyDescent="0.3">
      <c r="B36" s="260"/>
      <c r="C36" s="261"/>
      <c r="D36" s="261"/>
      <c r="E36" s="261"/>
      <c r="F36" s="261"/>
      <c r="G36" s="261"/>
      <c r="H36" s="261"/>
      <c r="I36" s="262"/>
    </row>
    <row r="37" spans="2:9" x14ac:dyDescent="0.25">
      <c r="B37" s="251" t="s">
        <v>120</v>
      </c>
      <c r="C37" s="252"/>
      <c r="D37" s="252"/>
      <c r="E37" s="252"/>
      <c r="F37" s="252"/>
      <c r="G37" s="252"/>
      <c r="H37" s="252"/>
      <c r="I37" s="253"/>
    </row>
    <row r="38" spans="2:9" x14ac:dyDescent="0.25">
      <c r="B38" s="257"/>
      <c r="C38" s="183"/>
      <c r="D38" s="183"/>
      <c r="E38" s="258"/>
      <c r="F38" s="258"/>
      <c r="G38" s="258"/>
      <c r="H38" s="258"/>
      <c r="I38" s="259"/>
    </row>
    <row r="39" spans="2:9" x14ac:dyDescent="0.25">
      <c r="B39" s="257"/>
      <c r="C39" s="183"/>
      <c r="D39" s="183"/>
      <c r="E39" s="258"/>
      <c r="F39" s="258"/>
      <c r="G39" s="258"/>
      <c r="H39" s="258"/>
      <c r="I39" s="259"/>
    </row>
    <row r="40" spans="2:9" ht="15.75" thickBot="1" x14ac:dyDescent="0.3">
      <c r="B40" s="260"/>
      <c r="C40" s="261"/>
      <c r="D40" s="261"/>
      <c r="E40" s="261"/>
      <c r="F40" s="261"/>
      <c r="G40" s="261"/>
      <c r="H40" s="261"/>
      <c r="I40" s="262"/>
    </row>
  </sheetData>
  <mergeCells count="27">
    <mergeCell ref="C19:E19"/>
    <mergeCell ref="F19:I19"/>
    <mergeCell ref="C20:E20"/>
    <mergeCell ref="F20:I20"/>
    <mergeCell ref="H7:I7"/>
    <mergeCell ref="H8:I8"/>
    <mergeCell ref="F7:G7"/>
    <mergeCell ref="F8:G8"/>
    <mergeCell ref="F9:I9"/>
    <mergeCell ref="C9:E9"/>
    <mergeCell ref="C10:E10"/>
    <mergeCell ref="C11:E11"/>
    <mergeCell ref="C12:E12"/>
    <mergeCell ref="F11:I11"/>
    <mergeCell ref="F12:I12"/>
    <mergeCell ref="F10:I10"/>
    <mergeCell ref="C7:D7"/>
    <mergeCell ref="C8:D8"/>
    <mergeCell ref="B2:I2"/>
    <mergeCell ref="C4:E4"/>
    <mergeCell ref="F4:G4"/>
    <mergeCell ref="C5:E5"/>
    <mergeCell ref="F5:G5"/>
    <mergeCell ref="C6:E6"/>
    <mergeCell ref="F6:I6"/>
    <mergeCell ref="H4:I4"/>
    <mergeCell ref="H5:I5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zoomScale="80" zoomScaleNormal="80" workbookViewId="0">
      <selection activeCell="B34" sqref="B34"/>
    </sheetView>
  </sheetViews>
  <sheetFormatPr defaultRowHeight="15" x14ac:dyDescent="0.25"/>
  <cols>
    <col min="1" max="1" width="9.140625" style="237"/>
    <col min="2" max="2" width="20.5703125" style="187" customWidth="1"/>
    <col min="3" max="3" width="19" style="187" customWidth="1"/>
    <col min="4" max="4" width="17.42578125" style="187" bestFit="1" customWidth="1"/>
    <col min="5" max="6" width="20.7109375" style="187" customWidth="1"/>
    <col min="7" max="7" width="9.140625" style="187"/>
    <col min="8" max="9" width="11.28515625" style="187" bestFit="1" customWidth="1"/>
    <col min="10" max="10" width="11" style="187" bestFit="1" customWidth="1"/>
    <col min="11" max="13" width="9.140625" style="187"/>
    <col min="14" max="16" width="9.140625" style="187" customWidth="1"/>
    <col min="17" max="16384" width="9.140625" style="187"/>
  </cols>
  <sheetData>
    <row r="1" spans="1:25" ht="15.75" thickBot="1" x14ac:dyDescent="0.3"/>
    <row r="2" spans="1:25" ht="19.5" thickBot="1" x14ac:dyDescent="0.35">
      <c r="B2" s="288" t="s">
        <v>149</v>
      </c>
      <c r="C2" s="289"/>
      <c r="D2" s="289"/>
      <c r="E2" s="289"/>
      <c r="F2" s="290"/>
      <c r="H2" s="188" t="s">
        <v>0</v>
      </c>
      <c r="Y2" s="188"/>
    </row>
    <row r="3" spans="1:25" ht="15.75" thickBot="1" x14ac:dyDescent="0.3"/>
    <row r="4" spans="1:25" x14ac:dyDescent="0.25">
      <c r="B4" s="208" t="s">
        <v>19</v>
      </c>
      <c r="C4" s="291">
        <v>1996</v>
      </c>
      <c r="D4" s="292"/>
      <c r="E4" s="221" t="s">
        <v>18</v>
      </c>
      <c r="F4" s="238">
        <v>11.7</v>
      </c>
    </row>
    <row r="5" spans="1:25" ht="15.75" thickBot="1" x14ac:dyDescent="0.3">
      <c r="B5" s="207" t="s">
        <v>17</v>
      </c>
      <c r="C5" s="295" t="s">
        <v>183</v>
      </c>
      <c r="D5" s="296"/>
      <c r="E5" s="222" t="s">
        <v>16</v>
      </c>
      <c r="F5" s="239">
        <v>11.7</v>
      </c>
    </row>
    <row r="6" spans="1:25" ht="15.75" thickBot="1" x14ac:dyDescent="0.3">
      <c r="B6" s="206" t="s">
        <v>15</v>
      </c>
      <c r="C6" s="299" t="s">
        <v>14</v>
      </c>
      <c r="D6" s="301"/>
      <c r="E6" s="302" t="s">
        <v>182</v>
      </c>
      <c r="F6" s="304"/>
      <c r="H6" s="237"/>
      <c r="I6" s="237"/>
    </row>
    <row r="7" spans="1:25" x14ac:dyDescent="0.25">
      <c r="B7" s="199" t="s">
        <v>4</v>
      </c>
      <c r="C7" s="284">
        <v>11.7</v>
      </c>
      <c r="D7" s="310"/>
      <c r="E7" s="205">
        <v>10.6</v>
      </c>
      <c r="F7" s="235">
        <v>1.1000000000000001</v>
      </c>
    </row>
    <row r="8" spans="1:25" ht="15" customHeight="1" thickBot="1" x14ac:dyDescent="0.3">
      <c r="B8" s="195" t="s">
        <v>12</v>
      </c>
      <c r="C8" s="286" t="s">
        <v>10</v>
      </c>
      <c r="D8" s="311"/>
      <c r="E8" s="202" t="s">
        <v>11</v>
      </c>
      <c r="F8" s="191" t="s">
        <v>10</v>
      </c>
    </row>
    <row r="9" spans="1:25" x14ac:dyDescent="0.25">
      <c r="B9" s="199" t="s">
        <v>4</v>
      </c>
      <c r="C9" s="284">
        <v>11.7</v>
      </c>
      <c r="D9" s="310"/>
      <c r="E9" s="284">
        <v>11.7</v>
      </c>
      <c r="F9" s="312"/>
    </row>
    <row r="10" spans="1:25" ht="15.75" thickBot="1" x14ac:dyDescent="0.3">
      <c r="B10" s="195" t="s">
        <v>9</v>
      </c>
      <c r="C10" s="286" t="s">
        <v>126</v>
      </c>
      <c r="D10" s="311"/>
      <c r="E10" s="286" t="s">
        <v>126</v>
      </c>
      <c r="F10" s="313"/>
    </row>
    <row r="11" spans="1:25" x14ac:dyDescent="0.25">
      <c r="B11" s="199" t="s">
        <v>4</v>
      </c>
      <c r="C11" s="284">
        <v>11.7</v>
      </c>
      <c r="D11" s="310"/>
      <c r="E11" s="284">
        <v>11.7</v>
      </c>
      <c r="F11" s="312"/>
    </row>
    <row r="12" spans="1:25" ht="15.75" thickBot="1" x14ac:dyDescent="0.3">
      <c r="B12" s="203" t="s">
        <v>8</v>
      </c>
      <c r="C12" s="286" t="s">
        <v>7</v>
      </c>
      <c r="D12" s="311"/>
      <c r="E12" s="286" t="s">
        <v>7</v>
      </c>
      <c r="F12" s="313"/>
    </row>
    <row r="13" spans="1:25" x14ac:dyDescent="0.25">
      <c r="B13" s="199" t="s">
        <v>4</v>
      </c>
      <c r="C13" s="205">
        <v>6.8</v>
      </c>
      <c r="D13" s="204">
        <v>4.5</v>
      </c>
      <c r="E13" s="205">
        <v>8</v>
      </c>
      <c r="F13" s="235">
        <v>3.7</v>
      </c>
    </row>
    <row r="14" spans="1:25" x14ac:dyDescent="0.25">
      <c r="B14" s="195" t="s">
        <v>6</v>
      </c>
      <c r="C14" s="194">
        <v>233</v>
      </c>
      <c r="D14" s="192">
        <v>228</v>
      </c>
      <c r="E14" s="194">
        <v>213</v>
      </c>
      <c r="F14" s="191">
        <v>213</v>
      </c>
    </row>
    <row r="15" spans="1:25" s="189" customFormat="1" x14ac:dyDescent="0.25">
      <c r="A15" s="152"/>
      <c r="B15" s="218" t="s">
        <v>21</v>
      </c>
      <c r="C15" s="215" t="s">
        <v>191</v>
      </c>
      <c r="D15" s="213" t="s">
        <v>192</v>
      </c>
      <c r="E15" s="215" t="s">
        <v>128</v>
      </c>
      <c r="F15" s="214" t="s">
        <v>194</v>
      </c>
      <c r="H15" s="187"/>
      <c r="I15" s="187"/>
      <c r="J15" s="220"/>
    </row>
    <row r="16" spans="1:25" ht="15.75" thickBot="1" x14ac:dyDescent="0.3">
      <c r="B16" s="203" t="s">
        <v>5</v>
      </c>
      <c r="C16" s="202">
        <v>32</v>
      </c>
      <c r="D16" s="201">
        <v>32.6</v>
      </c>
      <c r="E16" s="202">
        <v>29.7</v>
      </c>
      <c r="F16" s="200">
        <v>30.1</v>
      </c>
      <c r="H16" s="223"/>
      <c r="I16" s="223"/>
    </row>
    <row r="17" spans="1:6" x14ac:dyDescent="0.25">
      <c r="B17" s="199" t="s">
        <v>4</v>
      </c>
      <c r="C17" s="198">
        <v>7.2</v>
      </c>
      <c r="D17" s="197">
        <v>4.2</v>
      </c>
      <c r="E17" s="198">
        <v>5.9</v>
      </c>
      <c r="F17" s="196">
        <v>5.8</v>
      </c>
    </row>
    <row r="18" spans="1:6" s="189" customFormat="1" x14ac:dyDescent="0.25">
      <c r="A18" s="152"/>
      <c r="B18" s="219" t="s">
        <v>3</v>
      </c>
      <c r="C18" s="211">
        <v>12</v>
      </c>
      <c r="D18" s="217">
        <v>9</v>
      </c>
      <c r="E18" s="211">
        <v>8</v>
      </c>
      <c r="F18" s="185" t="s">
        <v>195</v>
      </c>
    </row>
    <row r="19" spans="1:6" x14ac:dyDescent="0.25">
      <c r="B19" s="193" t="s">
        <v>2</v>
      </c>
      <c r="C19" s="314" t="s">
        <v>22</v>
      </c>
      <c r="D19" s="316"/>
      <c r="E19" s="317" t="s">
        <v>22</v>
      </c>
      <c r="F19" s="319"/>
    </row>
    <row r="20" spans="1:6" s="189" customFormat="1" ht="15.75" thickBot="1" x14ac:dyDescent="0.3">
      <c r="A20" s="152"/>
      <c r="B20" s="190" t="s">
        <v>1</v>
      </c>
      <c r="C20" s="320" t="s">
        <v>22</v>
      </c>
      <c r="D20" s="322"/>
      <c r="E20" s="320" t="s">
        <v>22</v>
      </c>
      <c r="F20" s="323"/>
    </row>
    <row r="21" spans="1:6" x14ac:dyDescent="0.25">
      <c r="B21" s="153" t="s">
        <v>118</v>
      </c>
      <c r="C21" s="154"/>
      <c r="D21" s="154"/>
      <c r="E21" s="154"/>
      <c r="F21" s="155"/>
    </row>
    <row r="22" spans="1:6" x14ac:dyDescent="0.25">
      <c r="B22" s="246" t="s">
        <v>144</v>
      </c>
      <c r="C22" s="245" t="s">
        <v>193</v>
      </c>
      <c r="D22" s="245"/>
      <c r="E22" s="245"/>
      <c r="F22" s="247"/>
    </row>
    <row r="23" spans="1:6" x14ac:dyDescent="0.25">
      <c r="B23" s="246" t="s">
        <v>145</v>
      </c>
      <c r="C23" s="245" t="s">
        <v>196</v>
      </c>
      <c r="D23" s="245"/>
      <c r="E23" s="245"/>
      <c r="F23" s="247"/>
    </row>
    <row r="24" spans="1:6" x14ac:dyDescent="0.25">
      <c r="B24" s="246" t="s">
        <v>146</v>
      </c>
      <c r="C24" s="245" t="s">
        <v>199</v>
      </c>
      <c r="D24" s="245"/>
      <c r="E24" s="245"/>
      <c r="F24" s="247"/>
    </row>
    <row r="25" spans="1:6" x14ac:dyDescent="0.25">
      <c r="B25" s="246"/>
      <c r="C25" s="245" t="s">
        <v>198</v>
      </c>
      <c r="D25" s="245"/>
      <c r="E25" s="245"/>
      <c r="F25" s="247"/>
    </row>
    <row r="26" spans="1:6" x14ac:dyDescent="0.25">
      <c r="B26" s="246"/>
      <c r="C26" s="245" t="s">
        <v>197</v>
      </c>
      <c r="D26" s="245"/>
      <c r="E26" s="245"/>
      <c r="F26" s="247"/>
    </row>
    <row r="27" spans="1:6" x14ac:dyDescent="0.25">
      <c r="B27" s="159" t="s">
        <v>147</v>
      </c>
      <c r="C27" s="245" t="s">
        <v>181</v>
      </c>
      <c r="D27" s="245"/>
      <c r="E27" s="245"/>
      <c r="F27" s="247"/>
    </row>
    <row r="28" spans="1:6" x14ac:dyDescent="0.25">
      <c r="B28" s="159" t="s">
        <v>148</v>
      </c>
      <c r="C28" s="181"/>
      <c r="D28" s="245"/>
      <c r="E28" s="245"/>
      <c r="F28" s="247"/>
    </row>
    <row r="29" spans="1:6" ht="15.75" thickBot="1" x14ac:dyDescent="0.3">
      <c r="B29" s="248"/>
      <c r="C29" s="182"/>
      <c r="D29" s="249"/>
      <c r="E29" s="249"/>
      <c r="F29" s="250"/>
    </row>
    <row r="32" spans="1:6" ht="15.75" thickBot="1" x14ac:dyDescent="0.3"/>
    <row r="33" spans="2:6" x14ac:dyDescent="0.25">
      <c r="B33" s="254" t="s">
        <v>119</v>
      </c>
      <c r="C33" s="255"/>
      <c r="D33" s="255"/>
      <c r="E33" s="255"/>
      <c r="F33" s="256"/>
    </row>
    <row r="34" spans="2:6" x14ac:dyDescent="0.25">
      <c r="B34" s="257"/>
      <c r="C34" s="258"/>
      <c r="D34" s="258"/>
      <c r="E34" s="258"/>
      <c r="F34" s="259"/>
    </row>
    <row r="35" spans="2:6" x14ac:dyDescent="0.25">
      <c r="B35" s="257"/>
      <c r="C35" s="258"/>
      <c r="D35" s="258"/>
      <c r="E35" s="258"/>
      <c r="F35" s="259"/>
    </row>
    <row r="36" spans="2:6" ht="15.75" thickBot="1" x14ac:dyDescent="0.3">
      <c r="B36" s="260"/>
      <c r="C36" s="261"/>
      <c r="D36" s="261"/>
      <c r="E36" s="261"/>
      <c r="F36" s="262"/>
    </row>
    <row r="37" spans="2:6" x14ac:dyDescent="0.25">
      <c r="B37" s="251" t="s">
        <v>120</v>
      </c>
      <c r="C37" s="252"/>
      <c r="D37" s="252"/>
      <c r="E37" s="252"/>
      <c r="F37" s="253"/>
    </row>
    <row r="38" spans="2:6" x14ac:dyDescent="0.25">
      <c r="B38" s="257"/>
      <c r="C38" s="183"/>
      <c r="D38" s="258"/>
      <c r="E38" s="258"/>
      <c r="F38" s="259"/>
    </row>
    <row r="39" spans="2:6" x14ac:dyDescent="0.25">
      <c r="B39" s="257"/>
      <c r="C39" s="183"/>
      <c r="D39" s="258"/>
      <c r="E39" s="258"/>
      <c r="F39" s="259"/>
    </row>
    <row r="40" spans="2:6" ht="15.75" thickBot="1" x14ac:dyDescent="0.3">
      <c r="B40" s="260"/>
      <c r="C40" s="261"/>
      <c r="D40" s="261"/>
      <c r="E40" s="261"/>
      <c r="F40" s="262"/>
    </row>
  </sheetData>
  <mergeCells count="19">
    <mergeCell ref="C19:D19"/>
    <mergeCell ref="E19:F19"/>
    <mergeCell ref="C20:D20"/>
    <mergeCell ref="E20:F20"/>
    <mergeCell ref="E9:F9"/>
    <mergeCell ref="E10:F10"/>
    <mergeCell ref="E12:F12"/>
    <mergeCell ref="E11:F11"/>
    <mergeCell ref="C10:D10"/>
    <mergeCell ref="C11:D11"/>
    <mergeCell ref="C12:D12"/>
    <mergeCell ref="C7:D7"/>
    <mergeCell ref="C8:D8"/>
    <mergeCell ref="C9:D9"/>
    <mergeCell ref="B2:F2"/>
    <mergeCell ref="C4:D4"/>
    <mergeCell ref="C5:D5"/>
    <mergeCell ref="C6:D6"/>
    <mergeCell ref="E6:F6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zoomScale="80" zoomScaleNormal="80" workbookViewId="0">
      <selection activeCell="F38" sqref="F38"/>
    </sheetView>
  </sheetViews>
  <sheetFormatPr defaultRowHeight="15" x14ac:dyDescent="0.25"/>
  <cols>
    <col min="1" max="1" width="9.140625" style="151"/>
    <col min="2" max="2" width="20.5703125" customWidth="1"/>
    <col min="3" max="3" width="19" customWidth="1"/>
    <col min="4" max="4" width="17.42578125" bestFit="1" customWidth="1"/>
    <col min="5" max="5" width="18.28515625" customWidth="1"/>
    <col min="6" max="6" width="17.42578125" bestFit="1" customWidth="1"/>
    <col min="7" max="7" width="15.7109375" customWidth="1"/>
    <col min="9" max="10" width="11.28515625" bestFit="1" customWidth="1"/>
    <col min="11" max="11" width="11" bestFit="1" customWidth="1"/>
    <col min="15" max="17" width="9.140625" customWidth="1"/>
  </cols>
  <sheetData>
    <row r="1" spans="1:26" ht="15.75" thickBot="1" x14ac:dyDescent="0.3"/>
    <row r="2" spans="1:26" ht="19.5" thickBot="1" x14ac:dyDescent="0.35">
      <c r="B2" s="288" t="s">
        <v>149</v>
      </c>
      <c r="C2" s="289"/>
      <c r="D2" s="289"/>
      <c r="E2" s="289"/>
      <c r="F2" s="289"/>
      <c r="G2" s="290"/>
      <c r="I2" s="188" t="s">
        <v>0</v>
      </c>
      <c r="Z2" s="1"/>
    </row>
    <row r="3" spans="1:26" ht="15.75" thickBot="1" x14ac:dyDescent="0.3"/>
    <row r="4" spans="1:26" x14ac:dyDescent="0.25">
      <c r="B4" s="25" t="s">
        <v>19</v>
      </c>
      <c r="C4" s="291">
        <v>1787</v>
      </c>
      <c r="D4" s="292"/>
      <c r="E4" s="293" t="s">
        <v>18</v>
      </c>
      <c r="F4" s="294"/>
      <c r="G4" s="144">
        <v>5</v>
      </c>
    </row>
    <row r="5" spans="1:26" ht="15.75" thickBot="1" x14ac:dyDescent="0.3">
      <c r="B5" s="24" t="s">
        <v>17</v>
      </c>
      <c r="C5" s="295" t="s">
        <v>121</v>
      </c>
      <c r="D5" s="296"/>
      <c r="E5" s="297" t="s">
        <v>16</v>
      </c>
      <c r="F5" s="298"/>
      <c r="G5" s="145">
        <v>5.0999999999999996</v>
      </c>
    </row>
    <row r="6" spans="1:26" ht="15.75" thickBot="1" x14ac:dyDescent="0.3">
      <c r="B6" s="23" t="s">
        <v>15</v>
      </c>
      <c r="C6" s="299" t="s">
        <v>14</v>
      </c>
      <c r="D6" s="301"/>
      <c r="E6" s="302" t="s">
        <v>13</v>
      </c>
      <c r="F6" s="303"/>
      <c r="G6" s="304"/>
      <c r="I6" s="151"/>
      <c r="J6" s="151"/>
    </row>
    <row r="7" spans="1:26" x14ac:dyDescent="0.25">
      <c r="B7" s="12" t="s">
        <v>4</v>
      </c>
      <c r="C7" s="284">
        <v>5</v>
      </c>
      <c r="D7" s="310"/>
      <c r="E7" s="284">
        <v>3.8</v>
      </c>
      <c r="F7" s="285"/>
      <c r="G7" s="20">
        <v>1.3</v>
      </c>
    </row>
    <row r="8" spans="1:26" ht="15" customHeight="1" thickBot="1" x14ac:dyDescent="0.3">
      <c r="B8" s="8" t="s">
        <v>12</v>
      </c>
      <c r="C8" s="286" t="s">
        <v>10</v>
      </c>
      <c r="D8" s="311"/>
      <c r="E8" s="286" t="s">
        <v>11</v>
      </c>
      <c r="F8" s="326"/>
      <c r="G8" s="4" t="s">
        <v>10</v>
      </c>
    </row>
    <row r="9" spans="1:26" x14ac:dyDescent="0.25">
      <c r="B9" s="12" t="s">
        <v>4</v>
      </c>
      <c r="C9" s="284">
        <v>5</v>
      </c>
      <c r="D9" s="310"/>
      <c r="E9" s="284">
        <v>5.0999999999999996</v>
      </c>
      <c r="F9" s="309"/>
      <c r="G9" s="312"/>
    </row>
    <row r="10" spans="1:26" ht="15.75" thickBot="1" x14ac:dyDescent="0.3">
      <c r="B10" s="8" t="s">
        <v>9</v>
      </c>
      <c r="C10" s="286" t="s">
        <v>122</v>
      </c>
      <c r="D10" s="311"/>
      <c r="E10" s="286" t="s">
        <v>122</v>
      </c>
      <c r="F10" s="287"/>
      <c r="G10" s="313"/>
    </row>
    <row r="11" spans="1:26" x14ac:dyDescent="0.25">
      <c r="B11" s="12" t="s">
        <v>4</v>
      </c>
      <c r="C11" s="284">
        <v>5</v>
      </c>
      <c r="D11" s="310"/>
      <c r="E11" s="284">
        <v>5.0999999999999996</v>
      </c>
      <c r="F11" s="309"/>
      <c r="G11" s="312"/>
    </row>
    <row r="12" spans="1:26" ht="15.75" thickBot="1" x14ac:dyDescent="0.3">
      <c r="B12" s="16" t="s">
        <v>8</v>
      </c>
      <c r="C12" s="286" t="s">
        <v>7</v>
      </c>
      <c r="D12" s="311"/>
      <c r="E12" s="286" t="s">
        <v>7</v>
      </c>
      <c r="F12" s="287"/>
      <c r="G12" s="313"/>
    </row>
    <row r="13" spans="1:26" x14ac:dyDescent="0.25">
      <c r="B13" s="12" t="s">
        <v>4</v>
      </c>
      <c r="C13" s="22">
        <v>4.5</v>
      </c>
      <c r="D13" s="21">
        <v>0.5</v>
      </c>
      <c r="E13" s="22">
        <v>2.8</v>
      </c>
      <c r="F13" s="21">
        <v>1.2</v>
      </c>
      <c r="G13" s="146">
        <v>1.1000000000000001</v>
      </c>
    </row>
    <row r="14" spans="1:26" x14ac:dyDescent="0.25">
      <c r="B14" s="8" t="s">
        <v>6</v>
      </c>
      <c r="C14" s="7">
        <v>131</v>
      </c>
      <c r="D14" s="5">
        <v>131</v>
      </c>
      <c r="E14" s="7">
        <v>131</v>
      </c>
      <c r="F14" s="5">
        <v>131</v>
      </c>
      <c r="G14" s="4">
        <v>131</v>
      </c>
    </row>
    <row r="15" spans="1:26" s="2" customFormat="1" x14ac:dyDescent="0.25">
      <c r="A15" s="152"/>
      <c r="B15" s="69" t="s">
        <v>21</v>
      </c>
      <c r="C15" s="62" t="s">
        <v>171</v>
      </c>
      <c r="D15" s="59" t="s">
        <v>172</v>
      </c>
      <c r="E15" s="62" t="s">
        <v>175</v>
      </c>
      <c r="F15" s="64" t="s">
        <v>176</v>
      </c>
      <c r="G15" s="61" t="s">
        <v>177</v>
      </c>
      <c r="I15"/>
      <c r="J15"/>
      <c r="K15" s="78"/>
    </row>
    <row r="16" spans="1:26" ht="15.75" thickBot="1" x14ac:dyDescent="0.3">
      <c r="B16" s="16" t="s">
        <v>5</v>
      </c>
      <c r="C16" s="15">
        <v>35.1</v>
      </c>
      <c r="D16" s="14">
        <v>33.4</v>
      </c>
      <c r="E16" s="15">
        <v>36.5</v>
      </c>
      <c r="F16" s="14">
        <v>35.4</v>
      </c>
      <c r="G16" s="13">
        <v>27.6</v>
      </c>
      <c r="I16" s="102"/>
      <c r="J16" s="102"/>
    </row>
    <row r="17" spans="1:7" x14ac:dyDescent="0.25">
      <c r="B17" s="12" t="s">
        <v>4</v>
      </c>
      <c r="C17" s="11">
        <v>3.7</v>
      </c>
      <c r="D17" s="10">
        <v>1.3</v>
      </c>
      <c r="E17" s="11">
        <v>2.4</v>
      </c>
      <c r="F17" s="10">
        <v>1.6</v>
      </c>
      <c r="G17" s="9">
        <v>1.1000000000000001</v>
      </c>
    </row>
    <row r="18" spans="1:7" s="2" customFormat="1" x14ac:dyDescent="0.25">
      <c r="A18" s="152"/>
      <c r="B18" s="76" t="s">
        <v>3</v>
      </c>
      <c r="C18" s="57">
        <v>14</v>
      </c>
      <c r="D18" s="64">
        <v>11</v>
      </c>
      <c r="E18" s="57">
        <v>14</v>
      </c>
      <c r="F18" s="59">
        <v>11</v>
      </c>
      <c r="G18" s="103">
        <v>12</v>
      </c>
    </row>
    <row r="19" spans="1:7" x14ac:dyDescent="0.25">
      <c r="B19" s="6" t="s">
        <v>2</v>
      </c>
      <c r="C19" s="314" t="s">
        <v>173</v>
      </c>
      <c r="D19" s="316"/>
      <c r="E19" s="317" t="s">
        <v>178</v>
      </c>
      <c r="F19" s="318"/>
      <c r="G19" s="319"/>
    </row>
    <row r="20" spans="1:7" s="2" customFormat="1" ht="15.75" thickBot="1" x14ac:dyDescent="0.3">
      <c r="A20" s="152"/>
      <c r="B20" s="3" t="s">
        <v>1</v>
      </c>
      <c r="C20" s="320" t="s">
        <v>22</v>
      </c>
      <c r="D20" s="322"/>
      <c r="E20" s="320" t="s">
        <v>22</v>
      </c>
      <c r="F20" s="321"/>
      <c r="G20" s="323"/>
    </row>
    <row r="21" spans="1:7" x14ac:dyDescent="0.25">
      <c r="B21" s="153" t="s">
        <v>118</v>
      </c>
      <c r="C21" s="154"/>
      <c r="D21" s="154"/>
      <c r="E21" s="154"/>
      <c r="F21" s="154"/>
      <c r="G21" s="155"/>
    </row>
    <row r="22" spans="1:7" x14ac:dyDescent="0.25">
      <c r="B22" s="156" t="s">
        <v>144</v>
      </c>
      <c r="C22" s="157" t="s">
        <v>174</v>
      </c>
      <c r="D22" s="157"/>
      <c r="E22" s="157"/>
      <c r="F22" s="157"/>
      <c r="G22" s="158"/>
    </row>
    <row r="23" spans="1:7" x14ac:dyDescent="0.25">
      <c r="B23" s="156" t="s">
        <v>145</v>
      </c>
      <c r="C23" s="157" t="s">
        <v>174</v>
      </c>
      <c r="D23" s="157"/>
      <c r="E23" s="157"/>
      <c r="F23" s="157"/>
      <c r="G23" s="158"/>
    </row>
    <row r="24" spans="1:7" x14ac:dyDescent="0.25">
      <c r="B24" s="156" t="s">
        <v>146</v>
      </c>
      <c r="C24" s="157" t="s">
        <v>179</v>
      </c>
      <c r="D24" s="157"/>
      <c r="E24" s="157"/>
      <c r="F24" s="157"/>
      <c r="G24" s="158"/>
    </row>
    <row r="25" spans="1:7" x14ac:dyDescent="0.25">
      <c r="B25" s="156"/>
      <c r="C25" s="157" t="s">
        <v>180</v>
      </c>
      <c r="D25" s="157"/>
      <c r="E25" s="157"/>
      <c r="F25" s="157"/>
      <c r="G25" s="158"/>
    </row>
    <row r="26" spans="1:7" x14ac:dyDescent="0.25">
      <c r="B26" s="159" t="s">
        <v>147</v>
      </c>
      <c r="C26" s="157" t="s">
        <v>181</v>
      </c>
      <c r="D26" s="157"/>
      <c r="E26" s="157"/>
      <c r="F26" s="157"/>
      <c r="G26" s="158"/>
    </row>
    <row r="27" spans="1:7" x14ac:dyDescent="0.25">
      <c r="B27" s="159" t="s">
        <v>148</v>
      </c>
      <c r="C27" s="181"/>
      <c r="D27" s="157"/>
      <c r="E27" s="157"/>
      <c r="F27" s="157"/>
      <c r="G27" s="158"/>
    </row>
    <row r="28" spans="1:7" ht="15.75" thickBot="1" x14ac:dyDescent="0.3">
      <c r="B28" s="160"/>
      <c r="C28" s="182"/>
      <c r="D28" s="161"/>
      <c r="E28" s="161"/>
      <c r="F28" s="161"/>
      <c r="G28" s="162"/>
    </row>
    <row r="31" spans="1:7" ht="15.75" thickBot="1" x14ac:dyDescent="0.3"/>
    <row r="32" spans="1:7" x14ac:dyDescent="0.25">
      <c r="B32" s="163" t="s">
        <v>119</v>
      </c>
      <c r="C32" s="164"/>
      <c r="D32" s="164"/>
      <c r="E32" s="164"/>
      <c r="F32" s="164"/>
      <c r="G32" s="165"/>
    </row>
    <row r="33" spans="2:7" x14ac:dyDescent="0.25">
      <c r="B33" s="257"/>
      <c r="C33" s="167"/>
      <c r="D33" s="167"/>
      <c r="E33" s="167"/>
      <c r="F33" s="167"/>
      <c r="G33" s="168"/>
    </row>
    <row r="34" spans="2:7" x14ac:dyDescent="0.25">
      <c r="B34" s="166"/>
      <c r="C34" s="167"/>
      <c r="D34" s="167"/>
      <c r="E34" s="167"/>
      <c r="F34" s="167"/>
      <c r="G34" s="168"/>
    </row>
    <row r="35" spans="2:7" ht="15.75" thickBot="1" x14ac:dyDescent="0.3">
      <c r="B35" s="169"/>
      <c r="C35" s="170"/>
      <c r="D35" s="170"/>
      <c r="E35" s="170"/>
      <c r="F35" s="170"/>
      <c r="G35" s="171"/>
    </row>
    <row r="36" spans="2:7" x14ac:dyDescent="0.25">
      <c r="B36" s="172" t="s">
        <v>120</v>
      </c>
      <c r="C36" s="173"/>
      <c r="D36" s="173"/>
      <c r="E36" s="173"/>
      <c r="F36" s="173"/>
      <c r="G36" s="174"/>
    </row>
    <row r="37" spans="2:7" x14ac:dyDescent="0.25">
      <c r="B37" s="166"/>
      <c r="C37" s="183"/>
      <c r="D37" s="167"/>
      <c r="E37" s="167"/>
      <c r="F37" s="167"/>
      <c r="G37" s="168"/>
    </row>
    <row r="38" spans="2:7" x14ac:dyDescent="0.25">
      <c r="B38" s="166"/>
      <c r="C38" s="183"/>
      <c r="D38" s="167"/>
      <c r="E38" s="167"/>
      <c r="F38" s="167"/>
      <c r="G38" s="168"/>
    </row>
    <row r="39" spans="2:7" ht="15.75" thickBot="1" x14ac:dyDescent="0.3">
      <c r="B39" s="169"/>
      <c r="C39" s="170"/>
      <c r="D39" s="170"/>
      <c r="E39" s="170"/>
      <c r="F39" s="170"/>
      <c r="G39" s="171"/>
    </row>
  </sheetData>
  <mergeCells count="23">
    <mergeCell ref="E12:G12"/>
    <mergeCell ref="C19:D19"/>
    <mergeCell ref="E19:G19"/>
    <mergeCell ref="C20:D20"/>
    <mergeCell ref="E20:G20"/>
    <mergeCell ref="C12:D12"/>
    <mergeCell ref="B2:G2"/>
    <mergeCell ref="C4:D4"/>
    <mergeCell ref="E4:F4"/>
    <mergeCell ref="C5:D5"/>
    <mergeCell ref="E5:F5"/>
    <mergeCell ref="E11:G11"/>
    <mergeCell ref="C6:D6"/>
    <mergeCell ref="E6:G6"/>
    <mergeCell ref="C9:D9"/>
    <mergeCell ref="C10:D10"/>
    <mergeCell ref="E7:F7"/>
    <mergeCell ref="E8:F8"/>
    <mergeCell ref="E9:G9"/>
    <mergeCell ref="E10:G10"/>
    <mergeCell ref="C11:D11"/>
    <mergeCell ref="C7:D7"/>
    <mergeCell ref="C8:D8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1"/>
    <col min="2" max="2" width="20.5703125" customWidth="1"/>
    <col min="3" max="7" width="12.7109375" customWidth="1"/>
    <col min="8" max="8" width="14.28515625" customWidth="1"/>
    <col min="10" max="11" width="11.28515625" bestFit="1" customWidth="1"/>
    <col min="12" max="12" width="11" bestFit="1" customWidth="1"/>
    <col min="16" max="18" width="9.140625" customWidth="1"/>
  </cols>
  <sheetData>
    <row r="1" spans="1:22" ht="15.75" thickBot="1" x14ac:dyDescent="0.3"/>
    <row r="2" spans="1:22" ht="19.5" thickBot="1" x14ac:dyDescent="0.35">
      <c r="B2" s="288" t="s">
        <v>149</v>
      </c>
      <c r="C2" s="289"/>
      <c r="D2" s="289"/>
      <c r="E2" s="289"/>
      <c r="F2" s="289"/>
      <c r="G2" s="289"/>
      <c r="H2" s="290"/>
      <c r="J2" s="1" t="s">
        <v>0</v>
      </c>
      <c r="V2" s="1" t="s">
        <v>156</v>
      </c>
    </row>
    <row r="3" spans="1:22" ht="15.75" thickBot="1" x14ac:dyDescent="0.3"/>
    <row r="4" spans="1:22" x14ac:dyDescent="0.25">
      <c r="B4" s="25" t="s">
        <v>19</v>
      </c>
      <c r="C4" s="291">
        <v>1912</v>
      </c>
      <c r="D4" s="292"/>
      <c r="E4" s="292"/>
      <c r="F4" s="293" t="s">
        <v>18</v>
      </c>
      <c r="G4" s="294"/>
      <c r="H4" s="144">
        <v>12.5</v>
      </c>
      <c r="J4" s="151"/>
      <c r="K4" s="151"/>
    </row>
    <row r="5" spans="1:22" ht="15.75" thickBot="1" x14ac:dyDescent="0.3">
      <c r="B5" s="24" t="s">
        <v>17</v>
      </c>
      <c r="C5" s="295" t="s">
        <v>121</v>
      </c>
      <c r="D5" s="296"/>
      <c r="E5" s="296"/>
      <c r="F5" s="297" t="s">
        <v>16</v>
      </c>
      <c r="G5" s="298"/>
      <c r="H5" s="145">
        <v>12.4</v>
      </c>
      <c r="J5" s="151"/>
    </row>
    <row r="6" spans="1:22" ht="15.75" thickBot="1" x14ac:dyDescent="0.3">
      <c r="B6" s="23" t="s">
        <v>15</v>
      </c>
      <c r="C6" s="299" t="s">
        <v>14</v>
      </c>
      <c r="D6" s="300"/>
      <c r="E6" s="301"/>
      <c r="F6" s="302" t="s">
        <v>13</v>
      </c>
      <c r="G6" s="303"/>
      <c r="H6" s="304"/>
      <c r="J6" s="151"/>
    </row>
    <row r="7" spans="1:22" x14ac:dyDescent="0.25">
      <c r="B7" s="12" t="s">
        <v>4</v>
      </c>
      <c r="C7" s="284">
        <v>12.5</v>
      </c>
      <c r="D7" s="309"/>
      <c r="E7" s="310"/>
      <c r="F7" s="284">
        <v>11.6</v>
      </c>
      <c r="G7" s="285"/>
      <c r="H7" s="20">
        <v>0.8</v>
      </c>
      <c r="J7" s="151"/>
    </row>
    <row r="8" spans="1:22" ht="15" customHeight="1" thickBot="1" x14ac:dyDescent="0.3">
      <c r="B8" s="8" t="s">
        <v>12</v>
      </c>
      <c r="C8" s="286" t="s">
        <v>10</v>
      </c>
      <c r="D8" s="287"/>
      <c r="E8" s="311"/>
      <c r="F8" s="286" t="s">
        <v>10</v>
      </c>
      <c r="G8" s="326"/>
      <c r="H8" s="4" t="s">
        <v>11</v>
      </c>
    </row>
    <row r="9" spans="1:22" x14ac:dyDescent="0.25">
      <c r="B9" s="12" t="s">
        <v>4</v>
      </c>
      <c r="C9" s="284">
        <v>12.5</v>
      </c>
      <c r="D9" s="309"/>
      <c r="E9" s="310"/>
      <c r="F9" s="284">
        <v>12.4</v>
      </c>
      <c r="G9" s="309"/>
      <c r="H9" s="312"/>
    </row>
    <row r="10" spans="1:22" ht="15.75" thickBot="1" x14ac:dyDescent="0.3">
      <c r="B10" s="8" t="s">
        <v>9</v>
      </c>
      <c r="C10" s="286" t="s">
        <v>123</v>
      </c>
      <c r="D10" s="287"/>
      <c r="E10" s="311"/>
      <c r="F10" s="286" t="s">
        <v>123</v>
      </c>
      <c r="G10" s="287"/>
      <c r="H10" s="313"/>
    </row>
    <row r="11" spans="1:22" x14ac:dyDescent="0.25">
      <c r="B11" s="12" t="s">
        <v>4</v>
      </c>
      <c r="C11" s="284">
        <v>12.5</v>
      </c>
      <c r="D11" s="309"/>
      <c r="E11" s="310"/>
      <c r="F11" s="284">
        <v>12.4</v>
      </c>
      <c r="G11" s="309"/>
      <c r="H11" s="312"/>
    </row>
    <row r="12" spans="1:22" ht="15.75" thickBot="1" x14ac:dyDescent="0.3">
      <c r="B12" s="16" t="s">
        <v>8</v>
      </c>
      <c r="C12" s="286" t="s">
        <v>7</v>
      </c>
      <c r="D12" s="287"/>
      <c r="E12" s="311"/>
      <c r="F12" s="286" t="s">
        <v>7</v>
      </c>
      <c r="G12" s="287"/>
      <c r="H12" s="313"/>
    </row>
    <row r="13" spans="1:22" x14ac:dyDescent="0.25">
      <c r="B13" s="12" t="s">
        <v>4</v>
      </c>
      <c r="C13" s="22">
        <v>8.9</v>
      </c>
      <c r="D13" s="143">
        <v>2.6</v>
      </c>
      <c r="E13" s="21">
        <v>1</v>
      </c>
      <c r="F13" s="22">
        <v>11.3</v>
      </c>
      <c r="G13" s="21">
        <v>0.7</v>
      </c>
      <c r="H13" s="146">
        <v>0.4</v>
      </c>
    </row>
    <row r="14" spans="1:22" x14ac:dyDescent="0.25">
      <c r="B14" s="8" t="s">
        <v>6</v>
      </c>
      <c r="C14" s="7">
        <v>193</v>
      </c>
      <c r="D14" s="140">
        <v>173</v>
      </c>
      <c r="E14" s="5">
        <v>133</v>
      </c>
      <c r="F14" s="7">
        <v>173</v>
      </c>
      <c r="G14" s="5">
        <v>193</v>
      </c>
      <c r="H14" s="4">
        <v>213</v>
      </c>
    </row>
    <row r="15" spans="1:22" s="2" customFormat="1" x14ac:dyDescent="0.25">
      <c r="A15" s="152"/>
      <c r="B15" s="69" t="s">
        <v>21</v>
      </c>
      <c r="C15" s="62" t="s">
        <v>71</v>
      </c>
      <c r="D15" s="141" t="s">
        <v>71</v>
      </c>
      <c r="E15" s="59" t="s">
        <v>124</v>
      </c>
      <c r="F15" s="62" t="s">
        <v>83</v>
      </c>
      <c r="G15" s="64" t="s">
        <v>71</v>
      </c>
      <c r="H15" s="61" t="s">
        <v>152</v>
      </c>
      <c r="J15"/>
      <c r="K15"/>
      <c r="L15" s="78"/>
    </row>
    <row r="16" spans="1:22" ht="15.75" thickBot="1" x14ac:dyDescent="0.3">
      <c r="B16" s="16" t="s">
        <v>5</v>
      </c>
      <c r="C16" s="15">
        <v>29.8</v>
      </c>
      <c r="D16" s="177">
        <v>26</v>
      </c>
      <c r="E16" s="14">
        <v>29.5</v>
      </c>
      <c r="F16" s="15">
        <v>25.9</v>
      </c>
      <c r="G16" s="14">
        <v>30.8</v>
      </c>
      <c r="H16" s="13">
        <v>30.6</v>
      </c>
      <c r="J16" s="102"/>
      <c r="K16" s="102"/>
    </row>
    <row r="17" spans="1:8" x14ac:dyDescent="0.25">
      <c r="B17" s="12" t="s">
        <v>4</v>
      </c>
      <c r="C17" s="284">
        <v>8.9</v>
      </c>
      <c r="D17" s="285"/>
      <c r="E17" s="10">
        <v>3.6</v>
      </c>
      <c r="F17" s="11">
        <v>8</v>
      </c>
      <c r="G17" s="10">
        <v>2.8</v>
      </c>
      <c r="H17" s="9">
        <v>1.1000000000000001</v>
      </c>
    </row>
    <row r="18" spans="1:8" s="2" customFormat="1" x14ac:dyDescent="0.25">
      <c r="A18" s="152"/>
      <c r="B18" s="76" t="s">
        <v>3</v>
      </c>
      <c r="C18" s="327">
        <v>11</v>
      </c>
      <c r="D18" s="328"/>
      <c r="E18" s="64">
        <v>8</v>
      </c>
      <c r="F18" s="57">
        <v>11</v>
      </c>
      <c r="G18" s="59">
        <v>8</v>
      </c>
      <c r="H18" s="103">
        <v>12</v>
      </c>
    </row>
    <row r="19" spans="1:8" x14ac:dyDescent="0.25">
      <c r="B19" s="6" t="s">
        <v>2</v>
      </c>
      <c r="C19" s="314" t="s">
        <v>22</v>
      </c>
      <c r="D19" s="315"/>
      <c r="E19" s="316"/>
      <c r="F19" s="317" t="s">
        <v>154</v>
      </c>
      <c r="G19" s="318"/>
      <c r="H19" s="319"/>
    </row>
    <row r="20" spans="1:8" s="2" customFormat="1" ht="15.75" thickBot="1" x14ac:dyDescent="0.3">
      <c r="A20" s="152"/>
      <c r="B20" s="3" t="s">
        <v>1</v>
      </c>
      <c r="C20" s="320" t="s">
        <v>22</v>
      </c>
      <c r="D20" s="321"/>
      <c r="E20" s="322"/>
      <c r="F20" s="320" t="s">
        <v>22</v>
      </c>
      <c r="G20" s="321"/>
      <c r="H20" s="323"/>
    </row>
    <row r="21" spans="1:8" x14ac:dyDescent="0.25">
      <c r="B21" s="153" t="s">
        <v>118</v>
      </c>
      <c r="C21" s="154"/>
      <c r="D21" s="154"/>
      <c r="E21" s="154"/>
      <c r="F21" s="154"/>
      <c r="G21" s="154"/>
      <c r="H21" s="155"/>
    </row>
    <row r="22" spans="1:8" x14ac:dyDescent="0.25">
      <c r="B22" s="156" t="s">
        <v>144</v>
      </c>
      <c r="C22" s="157" t="s">
        <v>125</v>
      </c>
      <c r="D22" s="157"/>
      <c r="E22" s="157"/>
      <c r="F22" s="157"/>
      <c r="G22" s="157"/>
      <c r="H22" s="158"/>
    </row>
    <row r="23" spans="1:8" x14ac:dyDescent="0.25">
      <c r="B23" s="156" t="s">
        <v>145</v>
      </c>
      <c r="C23" s="157" t="s">
        <v>153</v>
      </c>
      <c r="D23" s="157"/>
      <c r="E23" s="157"/>
      <c r="F23" s="157"/>
      <c r="G23" s="157"/>
      <c r="H23" s="158"/>
    </row>
    <row r="24" spans="1:8" x14ac:dyDescent="0.25">
      <c r="B24" s="156" t="s">
        <v>146</v>
      </c>
      <c r="C24" s="157" t="s">
        <v>155</v>
      </c>
      <c r="D24" s="157"/>
      <c r="E24" s="157"/>
      <c r="F24" s="157"/>
      <c r="G24" s="157"/>
      <c r="H24" s="158"/>
    </row>
    <row r="25" spans="1:8" x14ac:dyDescent="0.25">
      <c r="B25" s="156"/>
      <c r="C25" s="157"/>
      <c r="D25" s="157"/>
      <c r="E25" s="157"/>
      <c r="F25" s="157"/>
      <c r="G25" s="157"/>
      <c r="H25" s="158"/>
    </row>
    <row r="26" spans="1:8" x14ac:dyDescent="0.25">
      <c r="B26" s="159" t="s">
        <v>147</v>
      </c>
      <c r="C26" s="157" t="s">
        <v>151</v>
      </c>
      <c r="D26" s="157"/>
      <c r="E26" s="157"/>
      <c r="F26" s="157"/>
      <c r="G26" s="157"/>
      <c r="H26" s="158"/>
    </row>
    <row r="27" spans="1:8" ht="15.75" thickBot="1" x14ac:dyDescent="0.3">
      <c r="B27" s="160" t="s">
        <v>148</v>
      </c>
      <c r="C27" s="182"/>
      <c r="D27" s="161"/>
      <c r="E27" s="161"/>
      <c r="F27" s="161"/>
      <c r="G27" s="161"/>
      <c r="H27" s="162"/>
    </row>
    <row r="30" spans="1:8" ht="15.75" thickBot="1" x14ac:dyDescent="0.3"/>
    <row r="31" spans="1:8" x14ac:dyDescent="0.25">
      <c r="B31" s="163" t="s">
        <v>119</v>
      </c>
      <c r="C31" s="164"/>
      <c r="D31" s="164"/>
      <c r="E31" s="164"/>
      <c r="F31" s="164"/>
      <c r="G31" s="164"/>
      <c r="H31" s="165"/>
    </row>
    <row r="32" spans="1:8" x14ac:dyDescent="0.25">
      <c r="B32" s="166"/>
      <c r="C32" s="167"/>
      <c r="D32" s="167"/>
      <c r="E32" s="167"/>
      <c r="F32" s="167"/>
      <c r="G32" s="167"/>
      <c r="H32" s="168"/>
    </row>
    <row r="33" spans="2:22" x14ac:dyDescent="0.25">
      <c r="B33" s="166"/>
      <c r="C33" s="167"/>
      <c r="D33" s="167"/>
      <c r="E33" s="167"/>
      <c r="F33" s="167"/>
      <c r="G33" s="167"/>
      <c r="H33" s="168"/>
    </row>
    <row r="34" spans="2:22" ht="15.75" thickBot="1" x14ac:dyDescent="0.3">
      <c r="B34" s="169"/>
      <c r="C34" s="170"/>
      <c r="D34" s="170"/>
      <c r="E34" s="170"/>
      <c r="F34" s="170"/>
      <c r="G34" s="170"/>
      <c r="H34" s="171"/>
    </row>
    <row r="35" spans="2:22" x14ac:dyDescent="0.25">
      <c r="B35" s="172" t="s">
        <v>120</v>
      </c>
      <c r="C35" s="173"/>
      <c r="D35" s="173"/>
      <c r="E35" s="173"/>
      <c r="F35" s="173"/>
      <c r="G35" s="173"/>
      <c r="H35" s="174"/>
    </row>
    <row r="36" spans="2:22" x14ac:dyDescent="0.25">
      <c r="B36" s="166"/>
      <c r="C36" s="183"/>
      <c r="D36" s="167"/>
      <c r="E36" s="167"/>
      <c r="F36" s="167"/>
      <c r="G36" s="167"/>
      <c r="H36" s="168"/>
    </row>
    <row r="37" spans="2:22" x14ac:dyDescent="0.25">
      <c r="B37" s="166"/>
      <c r="C37" s="183"/>
      <c r="D37" s="167"/>
      <c r="E37" s="167"/>
      <c r="F37" s="167"/>
      <c r="G37" s="167"/>
      <c r="H37" s="168"/>
      <c r="V37" s="1" t="s">
        <v>157</v>
      </c>
    </row>
    <row r="38" spans="2:22" ht="15.75" thickBot="1" x14ac:dyDescent="0.3">
      <c r="B38" s="169"/>
      <c r="C38" s="170"/>
      <c r="D38" s="170"/>
      <c r="E38" s="170"/>
      <c r="F38" s="170"/>
      <c r="G38" s="170"/>
      <c r="H38" s="171"/>
    </row>
  </sheetData>
  <mergeCells count="25">
    <mergeCell ref="C18:D18"/>
    <mergeCell ref="C19:E19"/>
    <mergeCell ref="F19:H19"/>
    <mergeCell ref="C20:E20"/>
    <mergeCell ref="F20:H20"/>
    <mergeCell ref="C12:E12"/>
    <mergeCell ref="C17:D17"/>
    <mergeCell ref="C6:E6"/>
    <mergeCell ref="F6:H6"/>
    <mergeCell ref="C7:E7"/>
    <mergeCell ref="C8:E8"/>
    <mergeCell ref="C9:E9"/>
    <mergeCell ref="F7:G7"/>
    <mergeCell ref="F8:G8"/>
    <mergeCell ref="F9:H9"/>
    <mergeCell ref="F12:H12"/>
    <mergeCell ref="F10:H10"/>
    <mergeCell ref="F11:H11"/>
    <mergeCell ref="C10:E10"/>
    <mergeCell ref="C11:E11"/>
    <mergeCell ref="B2:H2"/>
    <mergeCell ref="C4:E4"/>
    <mergeCell ref="F4:G4"/>
    <mergeCell ref="C5:E5"/>
    <mergeCell ref="F5:G5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zoomScale="80" zoomScaleNormal="80" zoomScaleSheetLayoutView="70" workbookViewId="0">
      <selection activeCell="B33" sqref="B33"/>
    </sheetView>
  </sheetViews>
  <sheetFormatPr defaultRowHeight="15" x14ac:dyDescent="0.25"/>
  <cols>
    <col min="1" max="1" width="9.140625" style="151"/>
    <col min="2" max="2" width="20.5703125" customWidth="1"/>
    <col min="3" max="5" width="15.7109375" customWidth="1"/>
    <col min="6" max="7" width="20.7109375" customWidth="1"/>
    <col min="9" max="10" width="11.28515625" bestFit="1" customWidth="1"/>
    <col min="11" max="11" width="11" bestFit="1" customWidth="1"/>
    <col min="15" max="17" width="9.140625" customWidth="1"/>
  </cols>
  <sheetData>
    <row r="1" spans="1:27" ht="15.75" thickBot="1" x14ac:dyDescent="0.3"/>
    <row r="2" spans="1:27" ht="19.5" thickBot="1" x14ac:dyDescent="0.35">
      <c r="B2" s="288" t="s">
        <v>149</v>
      </c>
      <c r="C2" s="289"/>
      <c r="D2" s="289"/>
      <c r="E2" s="289"/>
      <c r="F2" s="289"/>
      <c r="G2" s="290"/>
      <c r="I2" s="1" t="s">
        <v>0</v>
      </c>
      <c r="AA2" s="1"/>
    </row>
    <row r="3" spans="1:27" ht="15.75" thickBot="1" x14ac:dyDescent="0.3"/>
    <row r="4" spans="1:27" x14ac:dyDescent="0.25">
      <c r="B4" s="25" t="s">
        <v>19</v>
      </c>
      <c r="C4" s="291">
        <v>1999</v>
      </c>
      <c r="D4" s="292"/>
      <c r="E4" s="292"/>
      <c r="F4" s="178" t="s">
        <v>18</v>
      </c>
      <c r="G4" s="176">
        <v>34</v>
      </c>
      <c r="I4" s="175"/>
    </row>
    <row r="5" spans="1:27" ht="15.75" thickBot="1" x14ac:dyDescent="0.3">
      <c r="B5" s="24" t="s">
        <v>17</v>
      </c>
      <c r="C5" s="295" t="s">
        <v>121</v>
      </c>
      <c r="D5" s="296"/>
      <c r="E5" s="296"/>
      <c r="F5" s="179" t="s">
        <v>16</v>
      </c>
      <c r="G5" s="145">
        <v>33.9</v>
      </c>
      <c r="I5" s="151"/>
    </row>
    <row r="6" spans="1:27" ht="15.75" thickBot="1" x14ac:dyDescent="0.3">
      <c r="B6" s="23" t="s">
        <v>15</v>
      </c>
      <c r="C6" s="299" t="s">
        <v>14</v>
      </c>
      <c r="D6" s="300"/>
      <c r="E6" s="301"/>
      <c r="F6" s="302" t="s">
        <v>13</v>
      </c>
      <c r="G6" s="304"/>
    </row>
    <row r="7" spans="1:27" x14ac:dyDescent="0.25">
      <c r="B7" s="12" t="s">
        <v>4</v>
      </c>
      <c r="C7" s="284">
        <v>34</v>
      </c>
      <c r="D7" s="309"/>
      <c r="E7" s="310"/>
      <c r="F7" s="284">
        <v>33.9</v>
      </c>
      <c r="G7" s="312"/>
    </row>
    <row r="8" spans="1:27" ht="15" customHeight="1" thickBot="1" x14ac:dyDescent="0.3">
      <c r="B8" s="8" t="s">
        <v>12</v>
      </c>
      <c r="C8" s="286" t="s">
        <v>10</v>
      </c>
      <c r="D8" s="287"/>
      <c r="E8" s="311"/>
      <c r="F8" s="286" t="s">
        <v>10</v>
      </c>
      <c r="G8" s="313"/>
    </row>
    <row r="9" spans="1:27" x14ac:dyDescent="0.25">
      <c r="B9" s="12" t="s">
        <v>4</v>
      </c>
      <c r="C9" s="284">
        <v>34</v>
      </c>
      <c r="D9" s="309"/>
      <c r="E9" s="310"/>
      <c r="F9" s="284">
        <v>33.9</v>
      </c>
      <c r="G9" s="312"/>
    </row>
    <row r="10" spans="1:27" ht="15.75" thickBot="1" x14ac:dyDescent="0.3">
      <c r="B10" s="8" t="s">
        <v>9</v>
      </c>
      <c r="C10" s="286" t="s">
        <v>126</v>
      </c>
      <c r="D10" s="287"/>
      <c r="E10" s="311"/>
      <c r="F10" s="286" t="s">
        <v>126</v>
      </c>
      <c r="G10" s="313"/>
    </row>
    <row r="11" spans="1:27" x14ac:dyDescent="0.25">
      <c r="B11" s="12" t="s">
        <v>4</v>
      </c>
      <c r="C11" s="284">
        <v>34</v>
      </c>
      <c r="D11" s="309"/>
      <c r="E11" s="310"/>
      <c r="F11" s="284">
        <v>33.9</v>
      </c>
      <c r="G11" s="312"/>
    </row>
    <row r="12" spans="1:27" ht="15.75" thickBot="1" x14ac:dyDescent="0.3">
      <c r="B12" s="16" t="s">
        <v>8</v>
      </c>
      <c r="C12" s="286" t="s">
        <v>7</v>
      </c>
      <c r="D12" s="287"/>
      <c r="E12" s="311"/>
      <c r="F12" s="286" t="s">
        <v>7</v>
      </c>
      <c r="G12" s="313"/>
    </row>
    <row r="13" spans="1:27" x14ac:dyDescent="0.25">
      <c r="B13" s="12" t="s">
        <v>4</v>
      </c>
      <c r="C13" s="22">
        <v>15.9</v>
      </c>
      <c r="D13" s="143">
        <v>14.1</v>
      </c>
      <c r="E13" s="21">
        <v>4</v>
      </c>
      <c r="F13" s="22">
        <v>29.6</v>
      </c>
      <c r="G13" s="146">
        <v>4</v>
      </c>
    </row>
    <row r="14" spans="1:27" x14ac:dyDescent="0.25">
      <c r="B14" s="8" t="s">
        <v>6</v>
      </c>
      <c r="C14" s="7">
        <v>233</v>
      </c>
      <c r="D14" s="140">
        <v>213</v>
      </c>
      <c r="E14" s="5">
        <v>10</v>
      </c>
      <c r="F14" s="7">
        <v>103</v>
      </c>
      <c r="G14" s="4">
        <v>143</v>
      </c>
    </row>
    <row r="15" spans="1:27" s="2" customFormat="1" x14ac:dyDescent="0.25">
      <c r="A15" s="152"/>
      <c r="B15" s="69" t="s">
        <v>21</v>
      </c>
      <c r="C15" s="62" t="s">
        <v>128</v>
      </c>
      <c r="D15" s="141" t="s">
        <v>127</v>
      </c>
      <c r="E15" s="59" t="s">
        <v>131</v>
      </c>
      <c r="F15" s="62" t="s">
        <v>158</v>
      </c>
      <c r="G15" s="61" t="s">
        <v>159</v>
      </c>
      <c r="I15"/>
      <c r="J15"/>
      <c r="K15" s="78"/>
    </row>
    <row r="16" spans="1:27" ht="15.75" thickBot="1" x14ac:dyDescent="0.3">
      <c r="B16" s="16" t="s">
        <v>5</v>
      </c>
      <c r="C16" s="15">
        <v>29.6</v>
      </c>
      <c r="D16" s="142" t="s">
        <v>129</v>
      </c>
      <c r="E16" s="14">
        <v>3.2</v>
      </c>
      <c r="F16" s="184">
        <v>26</v>
      </c>
      <c r="G16" s="13">
        <v>30.3</v>
      </c>
      <c r="I16" s="102"/>
      <c r="J16" s="102"/>
    </row>
    <row r="17" spans="1:7" x14ac:dyDescent="0.25">
      <c r="B17" s="12" t="s">
        <v>4</v>
      </c>
      <c r="C17" s="11">
        <v>16.399999999999999</v>
      </c>
      <c r="D17" s="10">
        <v>5.4</v>
      </c>
      <c r="E17" s="10">
        <v>4.7</v>
      </c>
      <c r="F17" s="11">
        <v>30.7</v>
      </c>
      <c r="G17" s="9">
        <v>3.1</v>
      </c>
    </row>
    <row r="18" spans="1:7" s="2" customFormat="1" x14ac:dyDescent="0.25">
      <c r="A18" s="152"/>
      <c r="B18" s="76" t="s">
        <v>3</v>
      </c>
      <c r="C18" s="57">
        <v>11</v>
      </c>
      <c r="D18" s="59">
        <v>9</v>
      </c>
      <c r="E18" s="64">
        <v>8</v>
      </c>
      <c r="F18" s="57">
        <v>11</v>
      </c>
      <c r="G18" s="185" t="s">
        <v>160</v>
      </c>
    </row>
    <row r="19" spans="1:7" x14ac:dyDescent="0.25">
      <c r="B19" s="6" t="s">
        <v>2</v>
      </c>
      <c r="C19" s="314" t="s">
        <v>133</v>
      </c>
      <c r="D19" s="315"/>
      <c r="E19" s="316"/>
      <c r="F19" s="317" t="s">
        <v>161</v>
      </c>
      <c r="G19" s="319"/>
    </row>
    <row r="20" spans="1:7" s="2" customFormat="1" ht="15.75" thickBot="1" x14ac:dyDescent="0.3">
      <c r="A20" s="152"/>
      <c r="B20" s="3" t="s">
        <v>1</v>
      </c>
      <c r="C20" s="320" t="s">
        <v>22</v>
      </c>
      <c r="D20" s="321"/>
      <c r="E20" s="322"/>
      <c r="F20" s="320"/>
      <c r="G20" s="323"/>
    </row>
    <row r="21" spans="1:7" x14ac:dyDescent="0.25">
      <c r="B21" s="153" t="s">
        <v>118</v>
      </c>
      <c r="C21" s="154"/>
      <c r="D21" s="154"/>
      <c r="E21" s="154"/>
      <c r="F21" s="154"/>
      <c r="G21" s="155"/>
    </row>
    <row r="22" spans="1:7" x14ac:dyDescent="0.25">
      <c r="B22" s="156" t="s">
        <v>144</v>
      </c>
      <c r="C22" s="157" t="s">
        <v>132</v>
      </c>
      <c r="D22" s="157"/>
      <c r="E22" s="157"/>
      <c r="F22" s="157"/>
      <c r="G22" s="158"/>
    </row>
    <row r="23" spans="1:7" x14ac:dyDescent="0.25">
      <c r="B23" s="156" t="s">
        <v>145</v>
      </c>
      <c r="C23" s="157" t="s">
        <v>162</v>
      </c>
      <c r="D23" s="157"/>
      <c r="E23" s="157"/>
      <c r="F23" s="157"/>
      <c r="G23" s="158"/>
    </row>
    <row r="24" spans="1:7" x14ac:dyDescent="0.25">
      <c r="B24" s="156" t="s">
        <v>146</v>
      </c>
      <c r="C24" s="157" t="s">
        <v>163</v>
      </c>
      <c r="D24" s="157"/>
      <c r="E24" s="157"/>
      <c r="F24" s="157"/>
      <c r="G24" s="158"/>
    </row>
    <row r="25" spans="1:7" x14ac:dyDescent="0.25">
      <c r="B25" s="156"/>
      <c r="C25" s="157" t="s">
        <v>164</v>
      </c>
      <c r="D25" s="157"/>
      <c r="E25" s="157"/>
      <c r="F25" s="157"/>
      <c r="G25" s="158"/>
    </row>
    <row r="26" spans="1:7" x14ac:dyDescent="0.25">
      <c r="B26" s="159" t="s">
        <v>147</v>
      </c>
      <c r="C26" s="157" t="s">
        <v>169</v>
      </c>
      <c r="D26" s="157"/>
      <c r="E26" s="157"/>
      <c r="F26" s="157"/>
      <c r="G26" s="158"/>
    </row>
    <row r="27" spans="1:7" ht="15.75" thickBot="1" x14ac:dyDescent="0.3">
      <c r="B27" s="160" t="s">
        <v>148</v>
      </c>
      <c r="C27" s="161"/>
      <c r="D27" s="161"/>
      <c r="E27" s="161"/>
      <c r="F27" s="161"/>
      <c r="G27" s="162"/>
    </row>
    <row r="28" spans="1:7" x14ac:dyDescent="0.25">
      <c r="B28" t="s">
        <v>130</v>
      </c>
    </row>
    <row r="30" spans="1:7" ht="15.75" thickBot="1" x14ac:dyDescent="0.3"/>
    <row r="31" spans="1:7" x14ac:dyDescent="0.25">
      <c r="B31" s="163" t="s">
        <v>119</v>
      </c>
      <c r="C31" s="164"/>
      <c r="D31" s="164"/>
      <c r="E31" s="164"/>
      <c r="F31" s="164"/>
      <c r="G31" s="165"/>
    </row>
    <row r="32" spans="1:7" x14ac:dyDescent="0.25">
      <c r="B32" s="166"/>
      <c r="C32" s="167"/>
      <c r="D32" s="167"/>
      <c r="E32" s="167"/>
      <c r="F32" s="167"/>
      <c r="G32" s="168"/>
    </row>
    <row r="33" spans="2:7" x14ac:dyDescent="0.25">
      <c r="B33" s="166"/>
      <c r="C33" s="167"/>
      <c r="D33" s="167"/>
      <c r="E33" s="167"/>
      <c r="F33" s="167"/>
      <c r="G33" s="168"/>
    </row>
    <row r="34" spans="2:7" ht="15.75" thickBot="1" x14ac:dyDescent="0.3">
      <c r="B34" s="169"/>
      <c r="C34" s="170"/>
      <c r="D34" s="170"/>
      <c r="E34" s="170"/>
      <c r="F34" s="170"/>
      <c r="G34" s="171"/>
    </row>
    <row r="35" spans="2:7" x14ac:dyDescent="0.25">
      <c r="B35" s="172" t="s">
        <v>120</v>
      </c>
      <c r="C35" s="173"/>
      <c r="D35" s="173"/>
      <c r="E35" s="173"/>
      <c r="F35" s="173"/>
      <c r="G35" s="174"/>
    </row>
    <row r="36" spans="2:7" x14ac:dyDescent="0.25">
      <c r="B36" s="166"/>
      <c r="C36" s="167"/>
      <c r="D36" s="167"/>
      <c r="E36" s="167"/>
      <c r="F36" s="167"/>
      <c r="G36" s="168"/>
    </row>
    <row r="37" spans="2:7" x14ac:dyDescent="0.25">
      <c r="B37" s="166"/>
      <c r="C37" s="167"/>
      <c r="D37" s="167"/>
      <c r="E37" s="167"/>
      <c r="F37" s="167"/>
      <c r="G37" s="168"/>
    </row>
    <row r="38" spans="2:7" ht="15.75" thickBot="1" x14ac:dyDescent="0.3">
      <c r="B38" s="169"/>
      <c r="C38" s="170"/>
      <c r="D38" s="170"/>
      <c r="E38" s="170"/>
      <c r="F38" s="170"/>
      <c r="G38" s="171"/>
    </row>
  </sheetData>
  <mergeCells count="21">
    <mergeCell ref="C12:E12"/>
    <mergeCell ref="C19:E19"/>
    <mergeCell ref="F19:G19"/>
    <mergeCell ref="C20:E20"/>
    <mergeCell ref="F20:G20"/>
    <mergeCell ref="F12:G12"/>
    <mergeCell ref="B2:G2"/>
    <mergeCell ref="C4:E4"/>
    <mergeCell ref="C5:E5"/>
    <mergeCell ref="C10:E10"/>
    <mergeCell ref="C11:E11"/>
    <mergeCell ref="C6:E6"/>
    <mergeCell ref="F6:G6"/>
    <mergeCell ref="C7:E7"/>
    <mergeCell ref="C8:E8"/>
    <mergeCell ref="C9:E9"/>
    <mergeCell ref="F7:G7"/>
    <mergeCell ref="F8:G8"/>
    <mergeCell ref="F9:G9"/>
    <mergeCell ref="F10:G10"/>
    <mergeCell ref="F11:G11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1"/>
    <col min="2" max="2" width="20.5703125" customWidth="1"/>
    <col min="3" max="5" width="12.7109375" customWidth="1"/>
    <col min="6" max="7" width="20.7109375" customWidth="1"/>
    <col min="9" max="10" width="11.28515625" bestFit="1" customWidth="1"/>
    <col min="11" max="11" width="11" bestFit="1" customWidth="1"/>
    <col min="15" max="17" width="9.140625" customWidth="1"/>
  </cols>
  <sheetData>
    <row r="1" spans="1:22" ht="15.75" thickBot="1" x14ac:dyDescent="0.3"/>
    <row r="2" spans="1:22" ht="19.5" thickBot="1" x14ac:dyDescent="0.35">
      <c r="B2" s="288" t="s">
        <v>149</v>
      </c>
      <c r="C2" s="289"/>
      <c r="D2" s="289"/>
      <c r="E2" s="289"/>
      <c r="F2" s="289"/>
      <c r="G2" s="290"/>
      <c r="I2" s="1" t="s">
        <v>0</v>
      </c>
      <c r="V2" s="1"/>
    </row>
    <row r="3" spans="1:22" ht="15.75" thickBot="1" x14ac:dyDescent="0.3"/>
    <row r="4" spans="1:22" x14ac:dyDescent="0.25">
      <c r="B4" s="25" t="s">
        <v>19</v>
      </c>
      <c r="C4" s="291">
        <v>2003</v>
      </c>
      <c r="D4" s="292"/>
      <c r="E4" s="292"/>
      <c r="F4" s="178" t="s">
        <v>18</v>
      </c>
      <c r="G4" s="144">
        <v>12.6</v>
      </c>
    </row>
    <row r="5" spans="1:22" ht="15.75" thickBot="1" x14ac:dyDescent="0.3">
      <c r="B5" s="24" t="s">
        <v>17</v>
      </c>
      <c r="C5" s="295" t="s">
        <v>121</v>
      </c>
      <c r="D5" s="296"/>
      <c r="E5" s="296"/>
      <c r="F5" s="179" t="s">
        <v>16</v>
      </c>
      <c r="G5" s="145">
        <v>12.7</v>
      </c>
    </row>
    <row r="6" spans="1:22" ht="15.75" thickBot="1" x14ac:dyDescent="0.3">
      <c r="B6" s="23" t="s">
        <v>15</v>
      </c>
      <c r="C6" s="299" t="s">
        <v>14</v>
      </c>
      <c r="D6" s="300"/>
      <c r="E6" s="301"/>
      <c r="F6" s="302" t="s">
        <v>13</v>
      </c>
      <c r="G6" s="304"/>
    </row>
    <row r="7" spans="1:22" x14ac:dyDescent="0.25">
      <c r="B7" s="12" t="s">
        <v>4</v>
      </c>
      <c r="C7" s="284">
        <v>12.6</v>
      </c>
      <c r="D7" s="309"/>
      <c r="E7" s="310"/>
      <c r="F7" s="22">
        <v>12.4</v>
      </c>
      <c r="G7" s="20">
        <v>0.3</v>
      </c>
    </row>
    <row r="8" spans="1:22" ht="15" customHeight="1" thickBot="1" x14ac:dyDescent="0.3">
      <c r="B8" s="8" t="s">
        <v>12</v>
      </c>
      <c r="C8" s="286" t="s">
        <v>10</v>
      </c>
      <c r="D8" s="287"/>
      <c r="E8" s="311"/>
      <c r="F8" s="7" t="s">
        <v>10</v>
      </c>
      <c r="G8" s="4" t="s">
        <v>11</v>
      </c>
    </row>
    <row r="9" spans="1:22" x14ac:dyDescent="0.25">
      <c r="B9" s="12" t="s">
        <v>4</v>
      </c>
      <c r="C9" s="284">
        <v>12.6</v>
      </c>
      <c r="D9" s="309"/>
      <c r="E9" s="310"/>
      <c r="F9" s="284">
        <v>12.7</v>
      </c>
      <c r="G9" s="312"/>
    </row>
    <row r="10" spans="1:22" ht="15.75" thickBot="1" x14ac:dyDescent="0.3">
      <c r="B10" s="8" t="s">
        <v>9</v>
      </c>
      <c r="C10" s="286" t="s">
        <v>126</v>
      </c>
      <c r="D10" s="287"/>
      <c r="E10" s="311"/>
      <c r="F10" s="286" t="s">
        <v>126</v>
      </c>
      <c r="G10" s="313"/>
    </row>
    <row r="11" spans="1:22" x14ac:dyDescent="0.25">
      <c r="B11" s="12" t="s">
        <v>4</v>
      </c>
      <c r="C11" s="284">
        <v>12.6</v>
      </c>
      <c r="D11" s="309"/>
      <c r="E11" s="310"/>
      <c r="F11" s="284">
        <v>12.7</v>
      </c>
      <c r="G11" s="312"/>
    </row>
    <row r="12" spans="1:22" ht="15.75" thickBot="1" x14ac:dyDescent="0.3">
      <c r="B12" s="16" t="s">
        <v>8</v>
      </c>
      <c r="C12" s="286" t="s">
        <v>7</v>
      </c>
      <c r="D12" s="287"/>
      <c r="E12" s="311"/>
      <c r="F12" s="286" t="s">
        <v>7</v>
      </c>
      <c r="G12" s="313"/>
    </row>
    <row r="13" spans="1:22" x14ac:dyDescent="0.25">
      <c r="B13" s="12" t="s">
        <v>4</v>
      </c>
      <c r="C13" s="22">
        <v>5.2</v>
      </c>
      <c r="D13" s="143">
        <v>2.7</v>
      </c>
      <c r="E13" s="21">
        <v>2.7</v>
      </c>
      <c r="F13" s="22">
        <v>7.2</v>
      </c>
      <c r="G13" s="146">
        <v>5.5</v>
      </c>
    </row>
    <row r="14" spans="1:22" x14ac:dyDescent="0.25">
      <c r="B14" s="8" t="s">
        <v>6</v>
      </c>
      <c r="C14" s="7">
        <v>113</v>
      </c>
      <c r="D14" s="140">
        <v>213</v>
      </c>
      <c r="E14" s="5">
        <v>113</v>
      </c>
      <c r="F14" s="7">
        <v>103</v>
      </c>
      <c r="G14" s="4">
        <v>113</v>
      </c>
    </row>
    <row r="15" spans="1:22" s="2" customFormat="1" x14ac:dyDescent="0.25">
      <c r="A15" s="152"/>
      <c r="B15" s="69" t="s">
        <v>21</v>
      </c>
      <c r="C15" s="62" t="s">
        <v>134</v>
      </c>
      <c r="D15" s="141" t="s">
        <v>135</v>
      </c>
      <c r="E15" s="59" t="s">
        <v>136</v>
      </c>
      <c r="F15" s="62" t="s">
        <v>165</v>
      </c>
      <c r="G15" s="61" t="s">
        <v>165</v>
      </c>
      <c r="I15"/>
      <c r="J15"/>
      <c r="K15" s="78"/>
    </row>
    <row r="16" spans="1:22" ht="15.75" thickBot="1" x14ac:dyDescent="0.3">
      <c r="B16" s="16" t="s">
        <v>5</v>
      </c>
      <c r="C16" s="15">
        <v>23.6</v>
      </c>
      <c r="D16" s="142">
        <v>30.6</v>
      </c>
      <c r="E16" s="14">
        <v>25.7</v>
      </c>
      <c r="F16" s="15">
        <v>23.9</v>
      </c>
      <c r="G16" s="13" t="s">
        <v>150</v>
      </c>
      <c r="I16" s="102"/>
      <c r="J16" s="102"/>
    </row>
    <row r="17" spans="1:7" x14ac:dyDescent="0.25">
      <c r="B17" s="12" t="s">
        <v>4</v>
      </c>
      <c r="C17" s="11">
        <v>3.9</v>
      </c>
      <c r="D17" s="10">
        <v>3</v>
      </c>
      <c r="E17" s="10">
        <v>2.6</v>
      </c>
      <c r="F17" s="11">
        <v>7</v>
      </c>
      <c r="G17" s="9">
        <v>5.5</v>
      </c>
    </row>
    <row r="18" spans="1:7" s="2" customFormat="1" x14ac:dyDescent="0.25">
      <c r="A18" s="152"/>
      <c r="B18" s="76" t="s">
        <v>3</v>
      </c>
      <c r="C18" s="57">
        <v>7</v>
      </c>
      <c r="D18" s="59">
        <v>11</v>
      </c>
      <c r="E18" s="64">
        <v>12</v>
      </c>
      <c r="F18" s="57">
        <v>10</v>
      </c>
      <c r="G18" s="103">
        <v>11</v>
      </c>
    </row>
    <row r="19" spans="1:7" x14ac:dyDescent="0.25">
      <c r="B19" s="6" t="s">
        <v>2</v>
      </c>
      <c r="C19" s="314" t="s">
        <v>72</v>
      </c>
      <c r="D19" s="315"/>
      <c r="E19" s="316"/>
      <c r="F19" s="317" t="s">
        <v>166</v>
      </c>
      <c r="G19" s="319"/>
    </row>
    <row r="20" spans="1:7" s="2" customFormat="1" ht="15.75" thickBot="1" x14ac:dyDescent="0.3">
      <c r="A20" s="152"/>
      <c r="B20" s="3" t="s">
        <v>1</v>
      </c>
      <c r="C20" s="320" t="s">
        <v>22</v>
      </c>
      <c r="D20" s="321"/>
      <c r="E20" s="322"/>
      <c r="F20" s="320" t="s">
        <v>22</v>
      </c>
      <c r="G20" s="323"/>
    </row>
    <row r="21" spans="1:7" x14ac:dyDescent="0.25">
      <c r="B21" s="153" t="s">
        <v>118</v>
      </c>
      <c r="C21" s="154"/>
      <c r="D21" s="154"/>
      <c r="E21" s="154"/>
      <c r="F21" s="154"/>
      <c r="G21" s="155"/>
    </row>
    <row r="22" spans="1:7" x14ac:dyDescent="0.25">
      <c r="B22" s="156" t="s">
        <v>144</v>
      </c>
      <c r="C22" s="157" t="s">
        <v>132</v>
      </c>
      <c r="D22" s="157"/>
      <c r="E22" s="157"/>
      <c r="F22" s="157"/>
      <c r="G22" s="158"/>
    </row>
    <row r="23" spans="1:7" x14ac:dyDescent="0.25">
      <c r="B23" s="156" t="s">
        <v>145</v>
      </c>
      <c r="C23" s="157" t="s">
        <v>132</v>
      </c>
      <c r="D23" s="157"/>
      <c r="E23" s="157"/>
      <c r="F23" s="157"/>
      <c r="G23" s="158"/>
    </row>
    <row r="24" spans="1:7" x14ac:dyDescent="0.25">
      <c r="B24" s="156" t="s">
        <v>146</v>
      </c>
      <c r="C24" s="157" t="s">
        <v>167</v>
      </c>
      <c r="D24" s="157"/>
      <c r="E24" s="157"/>
      <c r="F24" s="157"/>
      <c r="G24" s="158"/>
    </row>
    <row r="25" spans="1:7" x14ac:dyDescent="0.25">
      <c r="B25" s="156"/>
      <c r="C25" s="157" t="s">
        <v>164</v>
      </c>
      <c r="D25" s="157"/>
      <c r="E25" s="157"/>
      <c r="F25" s="157"/>
      <c r="G25" s="158"/>
    </row>
    <row r="26" spans="1:7" x14ac:dyDescent="0.25">
      <c r="B26" s="159" t="s">
        <v>147</v>
      </c>
      <c r="C26" s="157" t="s">
        <v>168</v>
      </c>
      <c r="D26" s="157"/>
      <c r="E26" s="157"/>
      <c r="F26" s="157"/>
      <c r="G26" s="158"/>
    </row>
    <row r="27" spans="1:7" ht="15.75" thickBot="1" x14ac:dyDescent="0.3">
      <c r="B27" s="160" t="s">
        <v>148</v>
      </c>
      <c r="C27" s="161"/>
      <c r="D27" s="161"/>
      <c r="E27" s="161"/>
      <c r="F27" s="161"/>
      <c r="G27" s="162"/>
    </row>
    <row r="28" spans="1:7" x14ac:dyDescent="0.25">
      <c r="B28" t="s">
        <v>130</v>
      </c>
    </row>
    <row r="30" spans="1:7" ht="15.75" thickBot="1" x14ac:dyDescent="0.3"/>
    <row r="31" spans="1:7" x14ac:dyDescent="0.25">
      <c r="B31" s="163" t="s">
        <v>119</v>
      </c>
      <c r="C31" s="164"/>
      <c r="D31" s="164"/>
      <c r="E31" s="164"/>
      <c r="F31" s="164"/>
      <c r="G31" s="165"/>
    </row>
    <row r="32" spans="1:7" x14ac:dyDescent="0.25">
      <c r="B32" s="166"/>
      <c r="C32" s="167"/>
      <c r="D32" s="167"/>
      <c r="E32" s="167"/>
      <c r="F32" s="167"/>
      <c r="G32" s="168"/>
    </row>
    <row r="33" spans="2:7" x14ac:dyDescent="0.25">
      <c r="B33" s="166"/>
      <c r="C33" s="167"/>
      <c r="D33" s="167"/>
      <c r="E33" s="167"/>
      <c r="F33" s="167"/>
      <c r="G33" s="168"/>
    </row>
    <row r="34" spans="2:7" ht="15.75" thickBot="1" x14ac:dyDescent="0.3">
      <c r="B34" s="169"/>
      <c r="C34" s="170"/>
      <c r="D34" s="170"/>
      <c r="E34" s="170"/>
      <c r="F34" s="170"/>
      <c r="G34" s="171"/>
    </row>
    <row r="35" spans="2:7" x14ac:dyDescent="0.25">
      <c r="B35" s="172" t="s">
        <v>120</v>
      </c>
      <c r="C35" s="173"/>
      <c r="D35" s="173"/>
      <c r="E35" s="173"/>
      <c r="F35" s="173"/>
      <c r="G35" s="174"/>
    </row>
    <row r="36" spans="2:7" x14ac:dyDescent="0.25">
      <c r="B36" s="166"/>
      <c r="C36" s="167"/>
      <c r="D36" s="167"/>
      <c r="E36" s="167"/>
      <c r="F36" s="167"/>
      <c r="G36" s="168"/>
    </row>
    <row r="37" spans="2:7" x14ac:dyDescent="0.25">
      <c r="B37" s="166"/>
      <c r="C37" s="167"/>
      <c r="D37" s="167"/>
      <c r="E37" s="167"/>
      <c r="F37" s="167"/>
      <c r="G37" s="168"/>
    </row>
    <row r="38" spans="2:7" ht="15.75" thickBot="1" x14ac:dyDescent="0.3">
      <c r="B38" s="169"/>
      <c r="C38" s="170"/>
      <c r="D38" s="170"/>
      <c r="E38" s="170"/>
      <c r="F38" s="170"/>
      <c r="G38" s="171"/>
    </row>
  </sheetData>
  <mergeCells count="19">
    <mergeCell ref="C12:E12"/>
    <mergeCell ref="C19:E19"/>
    <mergeCell ref="F19:G19"/>
    <mergeCell ref="C20:E20"/>
    <mergeCell ref="F20:G20"/>
    <mergeCell ref="F12:G12"/>
    <mergeCell ref="B2:G2"/>
    <mergeCell ref="C4:E4"/>
    <mergeCell ref="C5:E5"/>
    <mergeCell ref="C10:E10"/>
    <mergeCell ref="C11:E11"/>
    <mergeCell ref="C6:E6"/>
    <mergeCell ref="F6:G6"/>
    <mergeCell ref="C7:E7"/>
    <mergeCell ref="C8:E8"/>
    <mergeCell ref="C9:E9"/>
    <mergeCell ref="F9:G9"/>
    <mergeCell ref="F10:G10"/>
    <mergeCell ref="F11:G11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8"/>
  <sheetViews>
    <sheetView workbookViewId="0">
      <selection activeCell="L4" sqref="L4"/>
    </sheetView>
  </sheetViews>
  <sheetFormatPr defaultRowHeight="15" x14ac:dyDescent="0.25"/>
  <cols>
    <col min="2" max="2" width="20.5703125" customWidth="1"/>
    <col min="3" max="3" width="19.85546875" customWidth="1"/>
    <col min="4" max="4" width="12.7109375" customWidth="1"/>
    <col min="5" max="5" width="17.5703125" customWidth="1"/>
    <col min="6" max="9" width="12.7109375" customWidth="1"/>
    <col min="12" max="13" width="11.28515625" bestFit="1" customWidth="1"/>
    <col min="14" max="14" width="11" bestFit="1" customWidth="1"/>
    <col min="18" max="20" width="9.140625" customWidth="1"/>
  </cols>
  <sheetData>
    <row r="1" spans="2:12" ht="15.75" thickBot="1" x14ac:dyDescent="0.3"/>
    <row r="2" spans="2:12" ht="19.5" thickBot="1" x14ac:dyDescent="0.35">
      <c r="B2" s="345" t="s">
        <v>45</v>
      </c>
      <c r="C2" s="346"/>
      <c r="D2" s="346"/>
      <c r="E2" s="346"/>
      <c r="F2" s="346"/>
      <c r="G2" s="346"/>
      <c r="H2" s="346"/>
      <c r="I2" s="347"/>
    </row>
    <row r="3" spans="2:12" ht="15.75" thickBot="1" x14ac:dyDescent="0.3"/>
    <row r="4" spans="2:12" x14ac:dyDescent="0.25">
      <c r="B4" s="25" t="s">
        <v>19</v>
      </c>
      <c r="C4" s="291">
        <v>1156</v>
      </c>
      <c r="D4" s="292"/>
      <c r="E4" s="292"/>
      <c r="F4" s="292"/>
      <c r="G4" s="293" t="s">
        <v>18</v>
      </c>
      <c r="H4" s="294"/>
      <c r="I4" s="26">
        <v>39.9</v>
      </c>
      <c r="L4" s="1"/>
    </row>
    <row r="5" spans="2:12" ht="15.75" thickBot="1" x14ac:dyDescent="0.3">
      <c r="B5" s="24" t="s">
        <v>17</v>
      </c>
      <c r="C5" s="295" t="s">
        <v>32</v>
      </c>
      <c r="D5" s="296"/>
      <c r="E5" s="296"/>
      <c r="F5" s="296"/>
      <c r="G5" s="297" t="s">
        <v>16</v>
      </c>
      <c r="H5" s="298"/>
      <c r="I5" s="27" t="s">
        <v>22</v>
      </c>
    </row>
    <row r="6" spans="2:12" ht="15.75" thickBot="1" x14ac:dyDescent="0.3">
      <c r="B6" s="23" t="s">
        <v>15</v>
      </c>
      <c r="C6" s="299" t="s">
        <v>14</v>
      </c>
      <c r="D6" s="300"/>
      <c r="E6" s="300"/>
      <c r="F6" s="301"/>
      <c r="G6" s="299" t="s">
        <v>13</v>
      </c>
      <c r="H6" s="300"/>
      <c r="I6" s="348"/>
    </row>
    <row r="7" spans="2:12" x14ac:dyDescent="0.25">
      <c r="B7" s="12" t="s">
        <v>4</v>
      </c>
      <c r="C7" s="52">
        <v>18.5</v>
      </c>
      <c r="D7" s="53">
        <v>16.2</v>
      </c>
      <c r="E7" s="54">
        <v>2</v>
      </c>
      <c r="F7" s="55">
        <v>3.2</v>
      </c>
      <c r="G7" s="52"/>
      <c r="H7" s="54"/>
      <c r="I7" s="56"/>
    </row>
    <row r="8" spans="2:12" ht="15" customHeight="1" x14ac:dyDescent="0.25">
      <c r="B8" s="8" t="s">
        <v>12</v>
      </c>
      <c r="C8" s="57" t="s">
        <v>11</v>
      </c>
      <c r="D8" s="58" t="s">
        <v>11</v>
      </c>
      <c r="E8" s="59" t="s">
        <v>10</v>
      </c>
      <c r="F8" s="60" t="s">
        <v>10</v>
      </c>
      <c r="G8" s="57"/>
      <c r="H8" s="59"/>
      <c r="I8" s="61"/>
    </row>
    <row r="9" spans="2:12" x14ac:dyDescent="0.25">
      <c r="B9" s="8" t="s">
        <v>9</v>
      </c>
      <c r="C9" s="57" t="s">
        <v>34</v>
      </c>
      <c r="D9" s="58" t="s">
        <v>33</v>
      </c>
      <c r="E9" s="59" t="s">
        <v>34</v>
      </c>
      <c r="F9" s="60" t="s">
        <v>33</v>
      </c>
      <c r="G9" s="57"/>
      <c r="H9" s="59"/>
      <c r="I9" s="61"/>
    </row>
    <row r="10" spans="2:12" ht="15.75" thickBot="1" x14ac:dyDescent="0.3">
      <c r="B10" s="16" t="s">
        <v>8</v>
      </c>
      <c r="C10" s="349" t="s">
        <v>7</v>
      </c>
      <c r="D10" s="350"/>
      <c r="E10" s="350"/>
      <c r="F10" s="351"/>
      <c r="G10" s="48"/>
      <c r="H10" s="50"/>
      <c r="I10" s="51"/>
    </row>
    <row r="11" spans="2:12" x14ac:dyDescent="0.25">
      <c r="B11" s="12" t="s">
        <v>4</v>
      </c>
      <c r="C11" s="52">
        <v>21.8</v>
      </c>
      <c r="D11" s="53">
        <v>8.3000000000000007</v>
      </c>
      <c r="E11" s="54">
        <v>6.2</v>
      </c>
      <c r="F11" s="54">
        <v>3.6</v>
      </c>
      <c r="G11" s="52"/>
      <c r="H11" s="54"/>
      <c r="I11" s="56"/>
    </row>
    <row r="12" spans="2:12" x14ac:dyDescent="0.25">
      <c r="B12" s="8" t="s">
        <v>6</v>
      </c>
      <c r="C12" s="57" t="s">
        <v>35</v>
      </c>
      <c r="D12" s="58">
        <v>118</v>
      </c>
      <c r="E12" s="59">
        <v>127</v>
      </c>
      <c r="F12" s="59">
        <v>157</v>
      </c>
      <c r="G12" s="57"/>
      <c r="H12" s="59"/>
      <c r="I12" s="61"/>
    </row>
    <row r="13" spans="2:12" ht="45" x14ac:dyDescent="0.25">
      <c r="B13" s="69" t="s">
        <v>21</v>
      </c>
      <c r="C13" s="62" t="s">
        <v>40</v>
      </c>
      <c r="D13" s="63" t="s">
        <v>38</v>
      </c>
      <c r="E13" s="64" t="s">
        <v>37</v>
      </c>
      <c r="F13" s="59" t="s">
        <v>36</v>
      </c>
      <c r="G13" s="62"/>
      <c r="H13" s="64"/>
      <c r="I13" s="61"/>
    </row>
    <row r="14" spans="2:12" ht="30.75" thickBot="1" x14ac:dyDescent="0.3">
      <c r="B14" s="16" t="s">
        <v>5</v>
      </c>
      <c r="C14" s="71" t="s">
        <v>41</v>
      </c>
      <c r="D14" s="49">
        <v>24.3</v>
      </c>
      <c r="E14" s="70" t="s">
        <v>39</v>
      </c>
      <c r="F14" s="50">
        <v>32.6</v>
      </c>
      <c r="G14" s="48"/>
      <c r="H14" s="50"/>
      <c r="I14" s="51"/>
    </row>
    <row r="15" spans="2:12" x14ac:dyDescent="0.25">
      <c r="B15" s="12" t="s">
        <v>4</v>
      </c>
      <c r="C15" s="65">
        <v>19.600000000000001</v>
      </c>
      <c r="D15" s="66">
        <v>6.8</v>
      </c>
      <c r="E15" s="67">
        <v>4.8</v>
      </c>
      <c r="F15" s="67">
        <v>8.6999999999999993</v>
      </c>
      <c r="G15" s="65"/>
      <c r="H15" s="67"/>
      <c r="I15" s="68"/>
    </row>
    <row r="16" spans="2:12" ht="45" x14ac:dyDescent="0.25">
      <c r="B16" s="76" t="s">
        <v>3</v>
      </c>
      <c r="C16" s="57">
        <v>13</v>
      </c>
      <c r="D16" s="58">
        <v>6</v>
      </c>
      <c r="E16" s="59">
        <v>8</v>
      </c>
      <c r="F16" s="64" t="s">
        <v>42</v>
      </c>
      <c r="G16" s="57"/>
      <c r="H16" s="59"/>
      <c r="I16" s="61"/>
    </row>
    <row r="17" spans="2:9" x14ac:dyDescent="0.25">
      <c r="B17" s="6" t="s">
        <v>2</v>
      </c>
      <c r="C17" s="314" t="s">
        <v>43</v>
      </c>
      <c r="D17" s="315"/>
      <c r="E17" s="315"/>
      <c r="F17" s="316"/>
      <c r="G17" s="314"/>
      <c r="H17" s="315"/>
      <c r="I17" s="319"/>
    </row>
    <row r="18" spans="2:9" s="2" customFormat="1" ht="30" customHeight="1" thickBot="1" x14ac:dyDescent="0.3">
      <c r="B18" s="3" t="s">
        <v>1</v>
      </c>
      <c r="C18" s="320" t="s">
        <v>44</v>
      </c>
      <c r="D18" s="321"/>
      <c r="E18" s="321"/>
      <c r="F18" s="322"/>
      <c r="G18" s="320"/>
      <c r="H18" s="321"/>
      <c r="I18" s="323"/>
    </row>
    <row r="19" spans="2:9" x14ac:dyDescent="0.25">
      <c r="B19" s="329"/>
      <c r="C19" s="330"/>
      <c r="D19" s="330"/>
      <c r="E19" s="330"/>
      <c r="F19" s="330"/>
      <c r="G19" s="330"/>
      <c r="H19" s="330"/>
      <c r="I19" s="331"/>
    </row>
    <row r="20" spans="2:9" ht="15.75" thickBot="1" x14ac:dyDescent="0.3">
      <c r="B20" s="332"/>
      <c r="C20" s="333"/>
      <c r="D20" s="333"/>
      <c r="E20" s="333"/>
      <c r="F20" s="333"/>
      <c r="G20" s="333"/>
      <c r="H20" s="333"/>
      <c r="I20" s="334"/>
    </row>
    <row r="21" spans="2:9" x14ac:dyDescent="0.25">
      <c r="B21" s="32"/>
      <c r="C21" s="32"/>
      <c r="D21" s="32"/>
      <c r="E21" s="32"/>
      <c r="F21" s="32"/>
      <c r="G21" s="32"/>
      <c r="H21" s="32"/>
      <c r="I21" s="32"/>
    </row>
    <row r="22" spans="2:9" ht="15.75" thickBot="1" x14ac:dyDescent="0.3"/>
    <row r="23" spans="2:9" x14ac:dyDescent="0.25">
      <c r="B23" s="335" t="s">
        <v>61</v>
      </c>
      <c r="C23" s="336"/>
      <c r="D23" s="336"/>
      <c r="E23" s="336"/>
      <c r="F23" s="336"/>
      <c r="G23" s="336"/>
      <c r="H23" s="336"/>
      <c r="I23" s="337"/>
    </row>
    <row r="24" spans="2:9" x14ac:dyDescent="0.25">
      <c r="B24" s="338"/>
      <c r="C24" s="339"/>
      <c r="D24" s="339"/>
      <c r="E24" s="339"/>
      <c r="F24" s="339"/>
      <c r="G24" s="339"/>
      <c r="H24" s="339"/>
      <c r="I24" s="340"/>
    </row>
    <row r="25" spans="2:9" ht="15.75" thickBot="1" x14ac:dyDescent="0.3">
      <c r="B25" s="341"/>
      <c r="C25" s="342"/>
      <c r="D25" s="342"/>
      <c r="E25" s="342"/>
      <c r="F25" s="342"/>
      <c r="G25" s="342"/>
      <c r="H25" s="342"/>
      <c r="I25" s="343"/>
    </row>
    <row r="26" spans="2:9" x14ac:dyDescent="0.25">
      <c r="B26" s="344" t="s">
        <v>26</v>
      </c>
      <c r="C26" s="336"/>
      <c r="D26" s="336"/>
      <c r="E26" s="336"/>
      <c r="F26" s="336"/>
      <c r="G26" s="336"/>
      <c r="H26" s="336"/>
      <c r="I26" s="337"/>
    </row>
    <row r="27" spans="2:9" x14ac:dyDescent="0.25">
      <c r="B27" s="338"/>
      <c r="C27" s="339"/>
      <c r="D27" s="339"/>
      <c r="E27" s="339"/>
      <c r="F27" s="339"/>
      <c r="G27" s="339"/>
      <c r="H27" s="339"/>
      <c r="I27" s="340"/>
    </row>
    <row r="28" spans="2:9" ht="15.75" thickBot="1" x14ac:dyDescent="0.3">
      <c r="B28" s="341"/>
      <c r="C28" s="342"/>
      <c r="D28" s="342"/>
      <c r="E28" s="342"/>
      <c r="F28" s="342"/>
      <c r="G28" s="342"/>
      <c r="H28" s="342"/>
      <c r="I28" s="343"/>
    </row>
  </sheetData>
  <mergeCells count="15">
    <mergeCell ref="C17:F17"/>
    <mergeCell ref="G17:I17"/>
    <mergeCell ref="B2:I2"/>
    <mergeCell ref="C4:F4"/>
    <mergeCell ref="G4:H4"/>
    <mergeCell ref="C5:F5"/>
    <mergeCell ref="G5:H5"/>
    <mergeCell ref="C6:F6"/>
    <mergeCell ref="G6:I6"/>
    <mergeCell ref="C10:F10"/>
    <mergeCell ref="C18:F18"/>
    <mergeCell ref="G18:I18"/>
    <mergeCell ref="B19:I20"/>
    <mergeCell ref="B23:I25"/>
    <mergeCell ref="B26:I28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8"/>
  <sheetViews>
    <sheetView workbookViewId="0">
      <selection activeCell="B31" sqref="B31"/>
    </sheetView>
  </sheetViews>
  <sheetFormatPr defaultRowHeight="15" x14ac:dyDescent="0.25"/>
  <cols>
    <col min="2" max="2" width="20.5703125" customWidth="1"/>
    <col min="3" max="5" width="12.7109375" customWidth="1"/>
    <col min="6" max="6" width="17.7109375" customWidth="1"/>
    <col min="7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2:10" ht="15.75" thickBot="1" x14ac:dyDescent="0.3"/>
    <row r="2" spans="2:10" ht="19.5" thickBot="1" x14ac:dyDescent="0.35">
      <c r="B2" s="375" t="s">
        <v>81</v>
      </c>
      <c r="C2" s="376"/>
      <c r="D2" s="376"/>
      <c r="E2" s="376"/>
      <c r="F2" s="376"/>
      <c r="G2" s="377"/>
      <c r="J2" s="1" t="s">
        <v>0</v>
      </c>
    </row>
    <row r="3" spans="2:10" ht="15.75" thickBot="1" x14ac:dyDescent="0.3"/>
    <row r="4" spans="2:10" x14ac:dyDescent="0.25">
      <c r="B4" s="25" t="s">
        <v>19</v>
      </c>
      <c r="C4" s="291">
        <v>1307</v>
      </c>
      <c r="D4" s="292"/>
      <c r="E4" s="292"/>
      <c r="F4" s="100" t="s">
        <v>18</v>
      </c>
      <c r="G4" s="131">
        <v>16</v>
      </c>
    </row>
    <row r="5" spans="2:10" ht="15.75" thickBot="1" x14ac:dyDescent="0.3">
      <c r="B5" s="24" t="s">
        <v>17</v>
      </c>
      <c r="C5" s="295" t="s">
        <v>32</v>
      </c>
      <c r="D5" s="296"/>
      <c r="E5" s="296"/>
      <c r="F5" s="101" t="s">
        <v>16</v>
      </c>
      <c r="G5" s="132">
        <v>17.3</v>
      </c>
    </row>
    <row r="6" spans="2:10" ht="15.75" thickBot="1" x14ac:dyDescent="0.3">
      <c r="B6" s="23" t="s">
        <v>15</v>
      </c>
      <c r="C6" s="299" t="s">
        <v>14</v>
      </c>
      <c r="D6" s="300"/>
      <c r="E6" s="301"/>
      <c r="F6" s="299" t="s">
        <v>13</v>
      </c>
      <c r="G6" s="348"/>
    </row>
    <row r="7" spans="2:10" x14ac:dyDescent="0.25">
      <c r="B7" s="12" t="s">
        <v>4</v>
      </c>
      <c r="C7" s="284">
        <v>16</v>
      </c>
      <c r="D7" s="309"/>
      <c r="E7" s="310"/>
      <c r="F7" s="284">
        <v>17.3</v>
      </c>
      <c r="G7" s="312"/>
    </row>
    <row r="8" spans="2:10" ht="15" customHeight="1" x14ac:dyDescent="0.25">
      <c r="B8" s="8" t="s">
        <v>12</v>
      </c>
      <c r="C8" s="314" t="s">
        <v>10</v>
      </c>
      <c r="D8" s="315"/>
      <c r="E8" s="353"/>
      <c r="F8" s="314" t="s">
        <v>10</v>
      </c>
      <c r="G8" s="319"/>
    </row>
    <row r="9" spans="2:10" x14ac:dyDescent="0.25">
      <c r="B9" s="8" t="s">
        <v>9</v>
      </c>
      <c r="C9" s="314" t="s">
        <v>67</v>
      </c>
      <c r="D9" s="315"/>
      <c r="E9" s="353"/>
      <c r="F9" s="314" t="s">
        <v>67</v>
      </c>
      <c r="G9" s="319"/>
    </row>
    <row r="10" spans="2:10" ht="15.75" thickBot="1" x14ac:dyDescent="0.3">
      <c r="B10" s="16" t="s">
        <v>8</v>
      </c>
      <c r="C10" s="349" t="s">
        <v>7</v>
      </c>
      <c r="D10" s="350"/>
      <c r="E10" s="351"/>
      <c r="F10" s="349" t="s">
        <v>7</v>
      </c>
      <c r="G10" s="352"/>
    </row>
    <row r="11" spans="2:10" x14ac:dyDescent="0.25">
      <c r="B11" s="12" t="s">
        <v>4</v>
      </c>
      <c r="C11" s="284">
        <v>10.199999999999999</v>
      </c>
      <c r="D11" s="285"/>
      <c r="E11" s="21">
        <v>5.8</v>
      </c>
      <c r="F11" s="284">
        <v>17.3</v>
      </c>
      <c r="G11" s="312"/>
    </row>
    <row r="12" spans="2:10" x14ac:dyDescent="0.25">
      <c r="B12" s="8" t="s">
        <v>6</v>
      </c>
      <c r="C12" s="314">
        <v>199</v>
      </c>
      <c r="D12" s="316"/>
      <c r="E12" s="5">
        <v>239</v>
      </c>
      <c r="F12" s="314">
        <v>210</v>
      </c>
      <c r="G12" s="319"/>
    </row>
    <row r="13" spans="2:10" x14ac:dyDescent="0.25">
      <c r="B13" s="19" t="s">
        <v>21</v>
      </c>
      <c r="C13" s="354" t="s">
        <v>68</v>
      </c>
      <c r="D13" s="355"/>
      <c r="E13" s="356"/>
      <c r="F13" s="314" t="s">
        <v>68</v>
      </c>
      <c r="G13" s="319"/>
    </row>
    <row r="14" spans="2:10" ht="15.75" thickBot="1" x14ac:dyDescent="0.3">
      <c r="B14" s="16" t="s">
        <v>5</v>
      </c>
      <c r="C14" s="286">
        <v>26.6</v>
      </c>
      <c r="D14" s="326"/>
      <c r="E14" s="14">
        <v>23.3</v>
      </c>
      <c r="F14" s="349">
        <v>24.5</v>
      </c>
      <c r="G14" s="352"/>
    </row>
    <row r="15" spans="2:10" x14ac:dyDescent="0.25">
      <c r="B15" s="12" t="s">
        <v>4</v>
      </c>
      <c r="C15" s="11">
        <v>8.6</v>
      </c>
      <c r="D15" s="10">
        <v>5.6</v>
      </c>
      <c r="E15" s="10">
        <v>1.8</v>
      </c>
      <c r="F15" s="284">
        <v>17.3</v>
      </c>
      <c r="G15" s="312"/>
    </row>
    <row r="16" spans="2:10" s="2" customFormat="1" ht="30" x14ac:dyDescent="0.25">
      <c r="B16" s="76" t="s">
        <v>3</v>
      </c>
      <c r="C16" s="57">
        <v>13</v>
      </c>
      <c r="D16" s="59">
        <v>12</v>
      </c>
      <c r="E16" s="64" t="s">
        <v>69</v>
      </c>
      <c r="F16" s="327">
        <v>12</v>
      </c>
      <c r="G16" s="374"/>
    </row>
    <row r="17" spans="2:7" x14ac:dyDescent="0.25">
      <c r="B17" s="6" t="s">
        <v>2</v>
      </c>
      <c r="C17" s="314" t="s">
        <v>70</v>
      </c>
      <c r="D17" s="315"/>
      <c r="E17" s="316"/>
      <c r="F17" s="314" t="s">
        <v>82</v>
      </c>
      <c r="G17" s="319"/>
    </row>
    <row r="18" spans="2:7" s="2" customFormat="1" ht="30" customHeight="1" thickBot="1" x14ac:dyDescent="0.3">
      <c r="B18" s="3" t="s">
        <v>1</v>
      </c>
      <c r="C18" s="320" t="s">
        <v>22</v>
      </c>
      <c r="D18" s="321"/>
      <c r="E18" s="322"/>
      <c r="F18" s="320" t="s">
        <v>22</v>
      </c>
      <c r="G18" s="323"/>
    </row>
    <row r="19" spans="2:7" x14ac:dyDescent="0.25">
      <c r="B19" s="329" t="s">
        <v>96</v>
      </c>
      <c r="C19" s="330"/>
      <c r="D19" s="330"/>
      <c r="E19" s="330"/>
      <c r="F19" s="330"/>
      <c r="G19" s="331"/>
    </row>
    <row r="20" spans="2:7" ht="30" customHeight="1" thickBot="1" x14ac:dyDescent="0.3">
      <c r="B20" s="332"/>
      <c r="C20" s="333"/>
      <c r="D20" s="333"/>
      <c r="E20" s="333"/>
      <c r="F20" s="333"/>
      <c r="G20" s="334"/>
    </row>
    <row r="21" spans="2:7" x14ac:dyDescent="0.25">
      <c r="B21" s="32"/>
      <c r="C21" s="32"/>
      <c r="D21" s="32"/>
      <c r="E21" s="32"/>
      <c r="F21" s="32"/>
      <c r="G21" s="32"/>
    </row>
    <row r="22" spans="2:7" ht="15.75" thickBot="1" x14ac:dyDescent="0.3"/>
    <row r="23" spans="2:7" x14ac:dyDescent="0.25">
      <c r="B23" s="357" t="s">
        <v>107</v>
      </c>
      <c r="C23" s="366"/>
      <c r="D23" s="366"/>
      <c r="E23" s="366"/>
      <c r="F23" s="366"/>
      <c r="G23" s="367"/>
    </row>
    <row r="24" spans="2:7" x14ac:dyDescent="0.25">
      <c r="B24" s="368"/>
      <c r="C24" s="369"/>
      <c r="D24" s="369"/>
      <c r="E24" s="369"/>
      <c r="F24" s="369"/>
      <c r="G24" s="370"/>
    </row>
    <row r="25" spans="2:7" ht="15.75" thickBot="1" x14ac:dyDescent="0.3">
      <c r="B25" s="371"/>
      <c r="C25" s="372"/>
      <c r="D25" s="372"/>
      <c r="E25" s="372"/>
      <c r="F25" s="372"/>
      <c r="G25" s="373"/>
    </row>
    <row r="26" spans="2:7" x14ac:dyDescent="0.25">
      <c r="B26" s="357" t="s">
        <v>105</v>
      </c>
      <c r="C26" s="358"/>
      <c r="D26" s="358"/>
      <c r="E26" s="358"/>
      <c r="F26" s="358"/>
      <c r="G26" s="359"/>
    </row>
    <row r="27" spans="2:7" x14ac:dyDescent="0.25">
      <c r="B27" s="360"/>
      <c r="C27" s="361"/>
      <c r="D27" s="361"/>
      <c r="E27" s="361"/>
      <c r="F27" s="361"/>
      <c r="G27" s="362"/>
    </row>
    <row r="28" spans="2:7" ht="15.75" thickBot="1" x14ac:dyDescent="0.3">
      <c r="B28" s="363"/>
      <c r="C28" s="364"/>
      <c r="D28" s="364"/>
      <c r="E28" s="364"/>
      <c r="F28" s="364"/>
      <c r="G28" s="365"/>
    </row>
  </sheetData>
  <mergeCells count="30">
    <mergeCell ref="C6:E6"/>
    <mergeCell ref="F6:G6"/>
    <mergeCell ref="B2:G2"/>
    <mergeCell ref="C4:E4"/>
    <mergeCell ref="C5:E5"/>
    <mergeCell ref="C12:D12"/>
    <mergeCell ref="C13:E13"/>
    <mergeCell ref="C14:D14"/>
    <mergeCell ref="B26:G28"/>
    <mergeCell ref="C17:E17"/>
    <mergeCell ref="F17:G17"/>
    <mergeCell ref="C18:E18"/>
    <mergeCell ref="F18:G18"/>
    <mergeCell ref="B19:G20"/>
    <mergeCell ref="B23:G25"/>
    <mergeCell ref="F14:G14"/>
    <mergeCell ref="F15:G15"/>
    <mergeCell ref="F16:G16"/>
    <mergeCell ref="C7:E7"/>
    <mergeCell ref="C8:E8"/>
    <mergeCell ref="C9:E9"/>
    <mergeCell ref="C10:E10"/>
    <mergeCell ref="C11:D11"/>
    <mergeCell ref="F7:G7"/>
    <mergeCell ref="F8:G8"/>
    <mergeCell ref="F9:G9"/>
    <mergeCell ref="F10:G10"/>
    <mergeCell ref="F13:G13"/>
    <mergeCell ref="F11:G11"/>
    <mergeCell ref="F12:G12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B26" sqref="B26:G28"/>
    </sheetView>
  </sheetViews>
  <sheetFormatPr defaultRowHeight="15" x14ac:dyDescent="0.25"/>
  <cols>
    <col min="2" max="2" width="20.5703125" customWidth="1"/>
    <col min="3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11" ht="15.75" thickBot="1" x14ac:dyDescent="0.3"/>
    <row r="2" spans="1:11" ht="19.5" thickBot="1" x14ac:dyDescent="0.35">
      <c r="A2" t="s">
        <v>115</v>
      </c>
      <c r="B2" s="375" t="s">
        <v>81</v>
      </c>
      <c r="C2" s="376"/>
      <c r="D2" s="376"/>
      <c r="E2" s="376"/>
      <c r="F2" s="376"/>
      <c r="G2" s="377"/>
      <c r="J2" s="1" t="s">
        <v>0</v>
      </c>
    </row>
    <row r="3" spans="1:11" ht="15.75" thickBot="1" x14ac:dyDescent="0.3"/>
    <row r="4" spans="1:11" x14ac:dyDescent="0.25">
      <c r="B4" s="25" t="s">
        <v>19</v>
      </c>
      <c r="C4" s="291">
        <v>1308</v>
      </c>
      <c r="D4" s="292"/>
      <c r="E4" s="293" t="s">
        <v>18</v>
      </c>
      <c r="F4" s="294"/>
      <c r="G4" s="131">
        <v>9</v>
      </c>
    </row>
    <row r="5" spans="1:11" ht="15.75" thickBot="1" x14ac:dyDescent="0.3">
      <c r="B5" s="24" t="s">
        <v>17</v>
      </c>
      <c r="C5" s="295" t="s">
        <v>32</v>
      </c>
      <c r="D5" s="296"/>
      <c r="E5" s="297" t="s">
        <v>16</v>
      </c>
      <c r="F5" s="298"/>
      <c r="G5" s="132">
        <v>8.8000000000000007</v>
      </c>
    </row>
    <row r="6" spans="1:11" ht="15.75" thickBot="1" x14ac:dyDescent="0.3">
      <c r="B6" s="23" t="s">
        <v>15</v>
      </c>
      <c r="C6" s="299" t="s">
        <v>14</v>
      </c>
      <c r="D6" s="301"/>
      <c r="E6" s="299" t="s">
        <v>13</v>
      </c>
      <c r="F6" s="300"/>
      <c r="G6" s="348"/>
    </row>
    <row r="7" spans="1:11" x14ac:dyDescent="0.25">
      <c r="B7" s="12" t="s">
        <v>4</v>
      </c>
      <c r="C7" s="284">
        <v>9</v>
      </c>
      <c r="D7" s="310"/>
      <c r="E7" s="136">
        <v>8.1999999999999993</v>
      </c>
      <c r="F7" s="137">
        <v>0.4</v>
      </c>
      <c r="G7" s="139">
        <v>0.2</v>
      </c>
    </row>
    <row r="8" spans="1:11" ht="15" customHeight="1" x14ac:dyDescent="0.25">
      <c r="B8" s="8" t="s">
        <v>12</v>
      </c>
      <c r="C8" s="314" t="s">
        <v>11</v>
      </c>
      <c r="D8" s="353"/>
      <c r="E8" s="133" t="s">
        <v>11</v>
      </c>
      <c r="F8" s="134" t="s">
        <v>10</v>
      </c>
      <c r="G8" s="138" t="s">
        <v>11</v>
      </c>
    </row>
    <row r="9" spans="1:11" x14ac:dyDescent="0.25">
      <c r="B9" s="8" t="s">
        <v>9</v>
      </c>
      <c r="C9" s="314" t="s">
        <v>34</v>
      </c>
      <c r="D9" s="353"/>
      <c r="E9" s="314" t="s">
        <v>73</v>
      </c>
      <c r="F9" s="315"/>
      <c r="G9" s="135" t="s">
        <v>108</v>
      </c>
    </row>
    <row r="10" spans="1:11" ht="15.75" thickBot="1" x14ac:dyDescent="0.3">
      <c r="B10" s="16" t="s">
        <v>8</v>
      </c>
      <c r="C10" s="349" t="s">
        <v>7</v>
      </c>
      <c r="D10" s="351"/>
      <c r="E10" s="286" t="s">
        <v>7</v>
      </c>
      <c r="F10" s="287"/>
      <c r="G10" s="313"/>
    </row>
    <row r="11" spans="1:11" x14ac:dyDescent="0.25">
      <c r="B11" s="12" t="s">
        <v>4</v>
      </c>
      <c r="C11" s="284">
        <v>9</v>
      </c>
      <c r="D11" s="310"/>
      <c r="E11" s="284">
        <v>7.1</v>
      </c>
      <c r="F11" s="285"/>
      <c r="G11" s="110">
        <v>1.7</v>
      </c>
    </row>
    <row r="12" spans="1:11" x14ac:dyDescent="0.25">
      <c r="B12" s="8" t="s">
        <v>6</v>
      </c>
      <c r="C12" s="314">
        <v>207</v>
      </c>
      <c r="D12" s="353"/>
      <c r="E12" s="314">
        <v>138</v>
      </c>
      <c r="F12" s="316"/>
      <c r="G12" s="108">
        <v>148</v>
      </c>
    </row>
    <row r="13" spans="1:11" x14ac:dyDescent="0.25">
      <c r="B13" s="19" t="s">
        <v>21</v>
      </c>
      <c r="C13" s="354" t="s">
        <v>71</v>
      </c>
      <c r="D13" s="356"/>
      <c r="E13" s="378" t="s">
        <v>111</v>
      </c>
      <c r="F13" s="379"/>
      <c r="G13" s="111" t="s">
        <v>112</v>
      </c>
    </row>
    <row r="14" spans="1:11" ht="15.75" thickBot="1" x14ac:dyDescent="0.3">
      <c r="B14" s="16" t="s">
        <v>5</v>
      </c>
      <c r="C14" s="286">
        <v>32.299999999999997</v>
      </c>
      <c r="D14" s="311"/>
      <c r="E14" s="349">
        <v>34.200000000000003</v>
      </c>
      <c r="F14" s="380"/>
      <c r="G14" s="107">
        <v>35</v>
      </c>
    </row>
    <row r="15" spans="1:11" x14ac:dyDescent="0.25">
      <c r="B15" s="12" t="s">
        <v>4</v>
      </c>
      <c r="C15" s="11">
        <v>8.6999999999999993</v>
      </c>
      <c r="D15" s="10">
        <v>0.3</v>
      </c>
      <c r="E15" s="11">
        <v>7.4</v>
      </c>
      <c r="F15" s="112">
        <v>1</v>
      </c>
      <c r="G15" s="9">
        <v>0.4</v>
      </c>
    </row>
    <row r="16" spans="1:11" ht="15.75" customHeight="1" x14ac:dyDescent="0.25">
      <c r="B16" s="8" t="s">
        <v>3</v>
      </c>
      <c r="C16" s="7">
        <v>16</v>
      </c>
      <c r="D16" s="5">
        <v>6</v>
      </c>
      <c r="E16" s="7">
        <v>9</v>
      </c>
      <c r="F16" s="104">
        <v>13</v>
      </c>
      <c r="G16" s="4">
        <v>4</v>
      </c>
      <c r="K16" t="s">
        <v>86</v>
      </c>
    </row>
    <row r="17" spans="2:7" x14ac:dyDescent="0.25">
      <c r="B17" s="6" t="s">
        <v>2</v>
      </c>
      <c r="C17" s="314" t="s">
        <v>22</v>
      </c>
      <c r="D17" s="316"/>
      <c r="E17" s="314" t="s">
        <v>113</v>
      </c>
      <c r="F17" s="315"/>
      <c r="G17" s="319"/>
    </row>
    <row r="18" spans="2:7" s="2" customFormat="1" ht="30" customHeight="1" thickBot="1" x14ac:dyDescent="0.3">
      <c r="B18" s="3" t="s">
        <v>1</v>
      </c>
      <c r="C18" s="320" t="s">
        <v>22</v>
      </c>
      <c r="D18" s="322"/>
      <c r="E18" s="320" t="s">
        <v>22</v>
      </c>
      <c r="F18" s="321"/>
      <c r="G18" s="323"/>
    </row>
    <row r="19" spans="2:7" x14ac:dyDescent="0.25">
      <c r="B19" s="329" t="s">
        <v>114</v>
      </c>
      <c r="C19" s="330"/>
      <c r="D19" s="330"/>
      <c r="E19" s="330"/>
      <c r="F19" s="330"/>
      <c r="G19" s="331"/>
    </row>
    <row r="20" spans="2:7" ht="30" customHeight="1" thickBot="1" x14ac:dyDescent="0.3">
      <c r="B20" s="332"/>
      <c r="C20" s="333"/>
      <c r="D20" s="333"/>
      <c r="E20" s="333"/>
      <c r="F20" s="333"/>
      <c r="G20" s="334"/>
    </row>
    <row r="21" spans="2:7" x14ac:dyDescent="0.25">
      <c r="B21" s="32"/>
      <c r="C21" s="32"/>
      <c r="D21" s="32"/>
      <c r="E21" s="32"/>
      <c r="F21" s="32"/>
      <c r="G21" s="32"/>
    </row>
    <row r="22" spans="2:7" ht="15.75" thickBot="1" x14ac:dyDescent="0.3"/>
    <row r="23" spans="2:7" x14ac:dyDescent="0.25">
      <c r="B23" s="357" t="s">
        <v>109</v>
      </c>
      <c r="C23" s="366"/>
      <c r="D23" s="366"/>
      <c r="E23" s="366"/>
      <c r="F23" s="366"/>
      <c r="G23" s="367"/>
    </row>
    <row r="24" spans="2:7" x14ac:dyDescent="0.25">
      <c r="B24" s="368"/>
      <c r="C24" s="369"/>
      <c r="D24" s="369"/>
      <c r="E24" s="369"/>
      <c r="F24" s="369"/>
      <c r="G24" s="370"/>
    </row>
    <row r="25" spans="2:7" ht="30.75" customHeight="1" thickBot="1" x14ac:dyDescent="0.3">
      <c r="B25" s="371"/>
      <c r="C25" s="372"/>
      <c r="D25" s="372"/>
      <c r="E25" s="372"/>
      <c r="F25" s="372"/>
      <c r="G25" s="373"/>
    </row>
    <row r="26" spans="2:7" x14ac:dyDescent="0.25">
      <c r="B26" s="381" t="s">
        <v>110</v>
      </c>
      <c r="C26" s="382"/>
      <c r="D26" s="382"/>
      <c r="E26" s="382"/>
      <c r="F26" s="382"/>
      <c r="G26" s="383"/>
    </row>
    <row r="27" spans="2:7" x14ac:dyDescent="0.25">
      <c r="B27" s="384"/>
      <c r="C27" s="385"/>
      <c r="D27" s="385"/>
      <c r="E27" s="385"/>
      <c r="F27" s="385"/>
      <c r="G27" s="386"/>
    </row>
    <row r="28" spans="2:7" ht="15.75" thickBot="1" x14ac:dyDescent="0.3">
      <c r="B28" s="387"/>
      <c r="C28" s="388"/>
      <c r="D28" s="388"/>
      <c r="E28" s="388"/>
      <c r="F28" s="388"/>
      <c r="G28" s="389"/>
    </row>
    <row r="31" spans="2:7" x14ac:dyDescent="0.25">
      <c r="B31" s="2"/>
    </row>
  </sheetData>
  <mergeCells count="28">
    <mergeCell ref="C6:D6"/>
    <mergeCell ref="E6:G6"/>
    <mergeCell ref="B2:G2"/>
    <mergeCell ref="C4:D4"/>
    <mergeCell ref="C5:D5"/>
    <mergeCell ref="E4:F4"/>
    <mergeCell ref="E5:F5"/>
    <mergeCell ref="B26:G28"/>
    <mergeCell ref="C17:D17"/>
    <mergeCell ref="E17:G17"/>
    <mergeCell ref="C18:D18"/>
    <mergeCell ref="E18:G18"/>
    <mergeCell ref="B19:G20"/>
    <mergeCell ref="B23:G25"/>
    <mergeCell ref="C12:D12"/>
    <mergeCell ref="C13:D13"/>
    <mergeCell ref="C14:D14"/>
    <mergeCell ref="C7:D7"/>
    <mergeCell ref="C8:D8"/>
    <mergeCell ref="C9:D9"/>
    <mergeCell ref="C10:D10"/>
    <mergeCell ref="C11:D11"/>
    <mergeCell ref="E9:F9"/>
    <mergeCell ref="E12:F12"/>
    <mergeCell ref="E13:F13"/>
    <mergeCell ref="E14:F14"/>
    <mergeCell ref="E10:G10"/>
    <mergeCell ref="E11:F11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workbookViewId="0">
      <selection activeCell="C31" sqref="C31"/>
    </sheetView>
  </sheetViews>
  <sheetFormatPr defaultRowHeight="15" x14ac:dyDescent="0.25"/>
  <cols>
    <col min="2" max="2" width="20.5703125" customWidth="1"/>
    <col min="3" max="3" width="19.85546875" bestFit="1" customWidth="1"/>
    <col min="4" max="4" width="17.5703125" bestFit="1" customWidth="1"/>
    <col min="5" max="5" width="12.7109375" customWidth="1"/>
    <col min="8" max="9" width="11.28515625" bestFit="1" customWidth="1"/>
    <col min="10" max="10" width="11" bestFit="1" customWidth="1"/>
    <col min="14" max="16" width="9.140625" customWidth="1"/>
  </cols>
  <sheetData>
    <row r="1" spans="2:8" ht="15.75" thickBot="1" x14ac:dyDescent="0.3"/>
    <row r="2" spans="2:8" ht="19.5" thickBot="1" x14ac:dyDescent="0.35">
      <c r="B2" s="375" t="s">
        <v>81</v>
      </c>
      <c r="C2" s="376"/>
      <c r="D2" s="376"/>
      <c r="E2" s="377"/>
      <c r="H2" s="1" t="s">
        <v>0</v>
      </c>
    </row>
    <row r="3" spans="2:8" ht="15.75" thickBot="1" x14ac:dyDescent="0.3"/>
    <row r="4" spans="2:8" x14ac:dyDescent="0.25">
      <c r="B4" s="25" t="s">
        <v>19</v>
      </c>
      <c r="C4" s="73">
        <v>1365</v>
      </c>
      <c r="D4" s="100" t="s">
        <v>18</v>
      </c>
      <c r="E4" s="131">
        <v>29.3</v>
      </c>
    </row>
    <row r="5" spans="2:8" ht="15.75" thickBot="1" x14ac:dyDescent="0.3">
      <c r="B5" s="24" t="s">
        <v>17</v>
      </c>
      <c r="C5" s="74" t="s">
        <v>32</v>
      </c>
      <c r="D5" s="101" t="s">
        <v>16</v>
      </c>
      <c r="E5" s="132">
        <v>28.4</v>
      </c>
    </row>
    <row r="6" spans="2:8" ht="15.75" thickBot="1" x14ac:dyDescent="0.3">
      <c r="B6" s="23" t="s">
        <v>15</v>
      </c>
      <c r="C6" s="75" t="s">
        <v>14</v>
      </c>
      <c r="D6" s="299" t="s">
        <v>13</v>
      </c>
      <c r="E6" s="348"/>
    </row>
    <row r="7" spans="2:8" x14ac:dyDescent="0.25">
      <c r="B7" s="12" t="s">
        <v>4</v>
      </c>
      <c r="C7" s="52">
        <v>29.3</v>
      </c>
      <c r="D7" s="284">
        <v>28.4</v>
      </c>
      <c r="E7" s="312"/>
    </row>
    <row r="8" spans="2:8" ht="15" customHeight="1" x14ac:dyDescent="0.25">
      <c r="B8" s="8" t="s">
        <v>12</v>
      </c>
      <c r="C8" s="57" t="s">
        <v>10</v>
      </c>
      <c r="D8" s="314" t="s">
        <v>10</v>
      </c>
      <c r="E8" s="319"/>
    </row>
    <row r="9" spans="2:8" x14ac:dyDescent="0.25">
      <c r="B9" s="8" t="s">
        <v>9</v>
      </c>
      <c r="C9" s="57" t="s">
        <v>67</v>
      </c>
      <c r="D9" s="314" t="s">
        <v>67</v>
      </c>
      <c r="E9" s="319"/>
    </row>
    <row r="10" spans="2:8" ht="15.75" thickBot="1" x14ac:dyDescent="0.3">
      <c r="B10" s="16" t="s">
        <v>8</v>
      </c>
      <c r="C10" s="48" t="s">
        <v>7</v>
      </c>
      <c r="D10" s="349" t="s">
        <v>7</v>
      </c>
      <c r="E10" s="352"/>
    </row>
    <row r="11" spans="2:8" x14ac:dyDescent="0.25">
      <c r="B11" s="12" t="s">
        <v>4</v>
      </c>
      <c r="C11" s="52">
        <v>29.3</v>
      </c>
      <c r="D11" s="284">
        <v>28.4</v>
      </c>
      <c r="E11" s="312"/>
    </row>
    <row r="12" spans="2:8" x14ac:dyDescent="0.25">
      <c r="B12" s="8" t="s">
        <v>6</v>
      </c>
      <c r="C12" s="57">
        <v>210</v>
      </c>
      <c r="D12" s="314">
        <v>239</v>
      </c>
      <c r="E12" s="319"/>
    </row>
    <row r="13" spans="2:8" x14ac:dyDescent="0.25">
      <c r="B13" s="19" t="s">
        <v>21</v>
      </c>
      <c r="C13" s="62" t="s">
        <v>68</v>
      </c>
      <c r="D13" s="314" t="s">
        <v>68</v>
      </c>
      <c r="E13" s="319"/>
    </row>
    <row r="14" spans="2:8" ht="15.75" thickBot="1" x14ac:dyDescent="0.3">
      <c r="B14" s="16" t="s">
        <v>5</v>
      </c>
      <c r="C14" s="48">
        <v>24.5</v>
      </c>
      <c r="D14" s="349">
        <v>23.3</v>
      </c>
      <c r="E14" s="352"/>
    </row>
    <row r="15" spans="2:8" x14ac:dyDescent="0.25">
      <c r="B15" s="12" t="s">
        <v>4</v>
      </c>
      <c r="C15" s="65">
        <v>29.3</v>
      </c>
      <c r="D15" s="284">
        <v>28.4</v>
      </c>
      <c r="E15" s="312"/>
    </row>
    <row r="16" spans="2:8" ht="15.75" customHeight="1" x14ac:dyDescent="0.25">
      <c r="B16" s="8" t="s">
        <v>3</v>
      </c>
      <c r="C16" s="57">
        <v>12</v>
      </c>
      <c r="D16" s="314">
        <v>12</v>
      </c>
      <c r="E16" s="319"/>
    </row>
    <row r="17" spans="2:5" x14ac:dyDescent="0.25">
      <c r="B17" s="6" t="s">
        <v>2</v>
      </c>
      <c r="C17" s="98" t="s">
        <v>85</v>
      </c>
      <c r="D17" s="314" t="s">
        <v>84</v>
      </c>
      <c r="E17" s="319"/>
    </row>
    <row r="18" spans="2:5" s="2" customFormat="1" ht="30" customHeight="1" thickBot="1" x14ac:dyDescent="0.3">
      <c r="B18" s="3" t="s">
        <v>1</v>
      </c>
      <c r="C18" s="72" t="s">
        <v>22</v>
      </c>
      <c r="D18" s="320" t="s">
        <v>22</v>
      </c>
      <c r="E18" s="323"/>
    </row>
    <row r="19" spans="2:5" x14ac:dyDescent="0.25">
      <c r="B19" s="329" t="s">
        <v>98</v>
      </c>
      <c r="C19" s="330"/>
      <c r="D19" s="330"/>
      <c r="E19" s="331"/>
    </row>
    <row r="20" spans="2:5" ht="30" customHeight="1" thickBot="1" x14ac:dyDescent="0.3">
      <c r="B20" s="332"/>
      <c r="C20" s="333"/>
      <c r="D20" s="333"/>
      <c r="E20" s="334"/>
    </row>
    <row r="21" spans="2:5" x14ac:dyDescent="0.25">
      <c r="B21" s="32"/>
      <c r="C21" s="32"/>
      <c r="D21" s="32"/>
      <c r="E21" s="32"/>
    </row>
    <row r="22" spans="2:5" ht="15.75" thickBot="1" x14ac:dyDescent="0.3"/>
    <row r="23" spans="2:5" x14ac:dyDescent="0.25">
      <c r="B23" s="357" t="s">
        <v>103</v>
      </c>
      <c r="C23" s="366"/>
      <c r="D23" s="366"/>
      <c r="E23" s="367"/>
    </row>
    <row r="24" spans="2:5" x14ac:dyDescent="0.25">
      <c r="B24" s="368"/>
      <c r="C24" s="369"/>
      <c r="D24" s="369"/>
      <c r="E24" s="370"/>
    </row>
    <row r="25" spans="2:5" ht="15.75" thickBot="1" x14ac:dyDescent="0.3">
      <c r="B25" s="371"/>
      <c r="C25" s="372"/>
      <c r="D25" s="372"/>
      <c r="E25" s="373"/>
    </row>
    <row r="26" spans="2:5" x14ac:dyDescent="0.25">
      <c r="B26" s="357" t="s">
        <v>105</v>
      </c>
      <c r="C26" s="358"/>
      <c r="D26" s="358"/>
      <c r="E26" s="359"/>
    </row>
    <row r="27" spans="2:5" x14ac:dyDescent="0.25">
      <c r="B27" s="360"/>
      <c r="C27" s="361"/>
      <c r="D27" s="361"/>
      <c r="E27" s="362"/>
    </row>
    <row r="28" spans="2:5" ht="15.75" thickBot="1" x14ac:dyDescent="0.3">
      <c r="B28" s="363"/>
      <c r="C28" s="364"/>
      <c r="D28" s="364"/>
      <c r="E28" s="365"/>
    </row>
    <row r="31" spans="2:5" x14ac:dyDescent="0.25">
      <c r="B31" s="2"/>
    </row>
  </sheetData>
  <mergeCells count="17">
    <mergeCell ref="B26:E28"/>
    <mergeCell ref="D17:E17"/>
    <mergeCell ref="D18:E18"/>
    <mergeCell ref="B19:E20"/>
    <mergeCell ref="B23:E25"/>
    <mergeCell ref="D14:E14"/>
    <mergeCell ref="D15:E15"/>
    <mergeCell ref="D16:E16"/>
    <mergeCell ref="D6:E6"/>
    <mergeCell ref="B2:E2"/>
    <mergeCell ref="D7:E7"/>
    <mergeCell ref="D8:E8"/>
    <mergeCell ref="D9:E9"/>
    <mergeCell ref="D10:E10"/>
    <mergeCell ref="D11:E11"/>
    <mergeCell ref="D12:E12"/>
    <mergeCell ref="D13:E13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workbookViewId="0">
      <selection activeCell="B26" sqref="B26:E28"/>
    </sheetView>
  </sheetViews>
  <sheetFormatPr defaultRowHeight="15" x14ac:dyDescent="0.25"/>
  <cols>
    <col min="2" max="2" width="20.5703125" customWidth="1"/>
    <col min="3" max="3" width="19.85546875" bestFit="1" customWidth="1"/>
    <col min="4" max="4" width="17.5703125" bestFit="1" customWidth="1"/>
    <col min="5" max="5" width="12.7109375" customWidth="1"/>
    <col min="8" max="9" width="11.28515625" bestFit="1" customWidth="1"/>
    <col min="10" max="10" width="11" bestFit="1" customWidth="1"/>
    <col min="14" max="16" width="9.140625" customWidth="1"/>
  </cols>
  <sheetData>
    <row r="1" spans="2:8" ht="15.75" thickBot="1" x14ac:dyDescent="0.3"/>
    <row r="2" spans="2:8" ht="19.5" thickBot="1" x14ac:dyDescent="0.35">
      <c r="B2" s="375" t="s">
        <v>81</v>
      </c>
      <c r="C2" s="376"/>
      <c r="D2" s="376"/>
      <c r="E2" s="377"/>
      <c r="H2" s="1" t="s">
        <v>0</v>
      </c>
    </row>
    <row r="3" spans="2:8" ht="15.75" thickBot="1" x14ac:dyDescent="0.3"/>
    <row r="4" spans="2:8" x14ac:dyDescent="0.25">
      <c r="B4" s="25" t="s">
        <v>19</v>
      </c>
      <c r="C4" s="73">
        <v>1379</v>
      </c>
      <c r="D4" s="105" t="s">
        <v>18</v>
      </c>
      <c r="E4" s="131">
        <v>13.8</v>
      </c>
    </row>
    <row r="5" spans="2:8" ht="15.75" thickBot="1" x14ac:dyDescent="0.3">
      <c r="B5" s="24" t="s">
        <v>17</v>
      </c>
      <c r="C5" s="74" t="s">
        <v>32</v>
      </c>
      <c r="D5" s="106" t="s">
        <v>16</v>
      </c>
      <c r="E5" s="132">
        <v>12.6</v>
      </c>
    </row>
    <row r="6" spans="2:8" ht="15.75" thickBot="1" x14ac:dyDescent="0.3">
      <c r="B6" s="23" t="s">
        <v>15</v>
      </c>
      <c r="C6" s="75" t="s">
        <v>14</v>
      </c>
      <c r="D6" s="299" t="s">
        <v>13</v>
      </c>
      <c r="E6" s="348"/>
    </row>
    <row r="7" spans="2:8" x14ac:dyDescent="0.25">
      <c r="B7" s="12" t="s">
        <v>4</v>
      </c>
      <c r="C7" s="52">
        <v>13.8</v>
      </c>
      <c r="D7" s="284">
        <v>12.6</v>
      </c>
      <c r="E7" s="312"/>
    </row>
    <row r="8" spans="2:8" ht="15" customHeight="1" x14ac:dyDescent="0.25">
      <c r="B8" s="8" t="s">
        <v>12</v>
      </c>
      <c r="C8" s="57" t="s">
        <v>10</v>
      </c>
      <c r="D8" s="314" t="s">
        <v>10</v>
      </c>
      <c r="E8" s="319"/>
    </row>
    <row r="9" spans="2:8" x14ac:dyDescent="0.25">
      <c r="B9" s="8" t="s">
        <v>9</v>
      </c>
      <c r="C9" s="57" t="s">
        <v>67</v>
      </c>
      <c r="D9" s="314" t="s">
        <v>67</v>
      </c>
      <c r="E9" s="319"/>
    </row>
    <row r="10" spans="2:8" ht="15.75" thickBot="1" x14ac:dyDescent="0.3">
      <c r="B10" s="16" t="s">
        <v>8</v>
      </c>
      <c r="C10" s="48" t="s">
        <v>7</v>
      </c>
      <c r="D10" s="349" t="s">
        <v>7</v>
      </c>
      <c r="E10" s="352"/>
    </row>
    <row r="11" spans="2:8" x14ac:dyDescent="0.25">
      <c r="B11" s="12" t="s">
        <v>4</v>
      </c>
      <c r="C11" s="52">
        <v>13.8</v>
      </c>
      <c r="D11" s="284">
        <v>12.6</v>
      </c>
      <c r="E11" s="312"/>
    </row>
    <row r="12" spans="2:8" x14ac:dyDescent="0.25">
      <c r="B12" s="8" t="s">
        <v>6</v>
      </c>
      <c r="C12" s="57">
        <v>239</v>
      </c>
      <c r="D12" s="314">
        <v>159</v>
      </c>
      <c r="E12" s="319"/>
    </row>
    <row r="13" spans="2:8" x14ac:dyDescent="0.25">
      <c r="B13" s="19" t="s">
        <v>21</v>
      </c>
      <c r="C13" s="62" t="s">
        <v>68</v>
      </c>
      <c r="D13" s="354" t="s">
        <v>87</v>
      </c>
      <c r="E13" s="390"/>
    </row>
    <row r="14" spans="2:8" ht="15.75" thickBot="1" x14ac:dyDescent="0.3">
      <c r="B14" s="16" t="s">
        <v>5</v>
      </c>
      <c r="C14" s="48">
        <v>23.3</v>
      </c>
      <c r="D14" s="286">
        <v>25.8</v>
      </c>
      <c r="E14" s="313"/>
    </row>
    <row r="15" spans="2:8" x14ac:dyDescent="0.25">
      <c r="B15" s="12" t="s">
        <v>4</v>
      </c>
      <c r="C15" s="65">
        <v>13.8</v>
      </c>
      <c r="D15" s="284">
        <v>12.6</v>
      </c>
      <c r="E15" s="312"/>
    </row>
    <row r="16" spans="2:8" ht="15.75" customHeight="1" x14ac:dyDescent="0.25">
      <c r="B16" s="8" t="s">
        <v>3</v>
      </c>
      <c r="C16" s="57">
        <v>12</v>
      </c>
      <c r="D16" s="314">
        <v>14</v>
      </c>
      <c r="E16" s="319"/>
    </row>
    <row r="17" spans="2:5" x14ac:dyDescent="0.25">
      <c r="B17" s="6" t="s">
        <v>2</v>
      </c>
      <c r="C17" s="98" t="s">
        <v>72</v>
      </c>
      <c r="D17" s="314" t="s">
        <v>88</v>
      </c>
      <c r="E17" s="319"/>
    </row>
    <row r="18" spans="2:5" s="2" customFormat="1" ht="30" customHeight="1" thickBot="1" x14ac:dyDescent="0.3">
      <c r="B18" s="3" t="s">
        <v>1</v>
      </c>
      <c r="C18" s="72" t="s">
        <v>22</v>
      </c>
      <c r="D18" s="320" t="s">
        <v>22</v>
      </c>
      <c r="E18" s="323"/>
    </row>
    <row r="19" spans="2:5" x14ac:dyDescent="0.25">
      <c r="B19" s="329" t="s">
        <v>97</v>
      </c>
      <c r="C19" s="330"/>
      <c r="D19" s="330"/>
      <c r="E19" s="331"/>
    </row>
    <row r="20" spans="2:5" ht="45" customHeight="1" thickBot="1" x14ac:dyDescent="0.3">
      <c r="B20" s="332"/>
      <c r="C20" s="333"/>
      <c r="D20" s="333"/>
      <c r="E20" s="334"/>
    </row>
    <row r="21" spans="2:5" x14ac:dyDescent="0.25">
      <c r="B21" s="32"/>
      <c r="C21" s="32"/>
      <c r="D21" s="32"/>
      <c r="E21" s="32"/>
    </row>
    <row r="22" spans="2:5" ht="15.75" thickBot="1" x14ac:dyDescent="0.3"/>
    <row r="23" spans="2:5" x14ac:dyDescent="0.25">
      <c r="B23" s="357" t="s">
        <v>106</v>
      </c>
      <c r="C23" s="366"/>
      <c r="D23" s="366"/>
      <c r="E23" s="367"/>
    </row>
    <row r="24" spans="2:5" x14ac:dyDescent="0.25">
      <c r="B24" s="368"/>
      <c r="C24" s="369"/>
      <c r="D24" s="369"/>
      <c r="E24" s="370"/>
    </row>
    <row r="25" spans="2:5" ht="15.75" thickBot="1" x14ac:dyDescent="0.3">
      <c r="B25" s="371"/>
      <c r="C25" s="372"/>
      <c r="D25" s="372"/>
      <c r="E25" s="373"/>
    </row>
    <row r="26" spans="2:5" x14ac:dyDescent="0.25">
      <c r="B26" s="357" t="s">
        <v>105</v>
      </c>
      <c r="C26" s="358"/>
      <c r="D26" s="358"/>
      <c r="E26" s="359"/>
    </row>
    <row r="27" spans="2:5" x14ac:dyDescent="0.25">
      <c r="B27" s="360"/>
      <c r="C27" s="361"/>
      <c r="D27" s="361"/>
      <c r="E27" s="362"/>
    </row>
    <row r="28" spans="2:5" ht="15.75" thickBot="1" x14ac:dyDescent="0.3">
      <c r="B28" s="363"/>
      <c r="C28" s="364"/>
      <c r="D28" s="364"/>
      <c r="E28" s="365"/>
    </row>
    <row r="31" spans="2:5" x14ac:dyDescent="0.25">
      <c r="B31" s="2"/>
    </row>
  </sheetData>
  <mergeCells count="17">
    <mergeCell ref="D14:E14"/>
    <mergeCell ref="D15:E15"/>
    <mergeCell ref="D16:E16"/>
    <mergeCell ref="D6:E6"/>
    <mergeCell ref="B2:E2"/>
    <mergeCell ref="D7:E7"/>
    <mergeCell ref="D8:E8"/>
    <mergeCell ref="D9:E9"/>
    <mergeCell ref="D10:E10"/>
    <mergeCell ref="D11:E11"/>
    <mergeCell ref="D12:E12"/>
    <mergeCell ref="D13:E13"/>
    <mergeCell ref="B26:E28"/>
    <mergeCell ref="D17:E17"/>
    <mergeCell ref="D18:E18"/>
    <mergeCell ref="B19:E20"/>
    <mergeCell ref="B23:E25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workbookViewId="0">
      <selection activeCell="B23" sqref="B23:H25"/>
    </sheetView>
  </sheetViews>
  <sheetFormatPr defaultRowHeight="15" x14ac:dyDescent="0.25"/>
  <cols>
    <col min="2" max="2" width="20.5703125" customWidth="1"/>
    <col min="3" max="8" width="12.7109375" customWidth="1"/>
    <col min="11" max="12" width="11.28515625" bestFit="1" customWidth="1"/>
    <col min="13" max="13" width="11" bestFit="1" customWidth="1"/>
    <col min="17" max="19" width="9.140625" customWidth="1"/>
  </cols>
  <sheetData>
    <row r="1" spans="2:11" ht="15.75" thickBot="1" x14ac:dyDescent="0.3"/>
    <row r="2" spans="2:11" ht="19.5" thickBot="1" x14ac:dyDescent="0.35">
      <c r="B2" s="391" t="s">
        <v>89</v>
      </c>
      <c r="C2" s="392"/>
      <c r="D2" s="392"/>
      <c r="E2" s="392"/>
      <c r="F2" s="392"/>
      <c r="G2" s="392"/>
      <c r="H2" s="393"/>
      <c r="K2" s="1"/>
    </row>
    <row r="3" spans="2:11" ht="15.75" thickBot="1" x14ac:dyDescent="0.3"/>
    <row r="4" spans="2:11" x14ac:dyDescent="0.25">
      <c r="B4" s="25" t="s">
        <v>19</v>
      </c>
      <c r="C4" s="291">
        <v>1445</v>
      </c>
      <c r="D4" s="292"/>
      <c r="E4" s="292"/>
      <c r="F4" s="293" t="s">
        <v>18</v>
      </c>
      <c r="G4" s="294"/>
      <c r="H4" s="26">
        <v>21.5</v>
      </c>
    </row>
    <row r="5" spans="2:11" ht="15.75" thickBot="1" x14ac:dyDescent="0.3">
      <c r="B5" s="24" t="s">
        <v>17</v>
      </c>
      <c r="C5" s="295" t="s">
        <v>32</v>
      </c>
      <c r="D5" s="296"/>
      <c r="E5" s="296"/>
      <c r="F5" s="297" t="s">
        <v>16</v>
      </c>
      <c r="G5" s="298"/>
      <c r="H5" s="27"/>
    </row>
    <row r="6" spans="2:11" ht="15.75" thickBot="1" x14ac:dyDescent="0.3">
      <c r="B6" s="23" t="s">
        <v>15</v>
      </c>
      <c r="C6" s="299" t="s">
        <v>14</v>
      </c>
      <c r="D6" s="300"/>
      <c r="E6" s="301"/>
      <c r="F6" s="299" t="s">
        <v>13</v>
      </c>
      <c r="G6" s="300"/>
      <c r="H6" s="348"/>
    </row>
    <row r="7" spans="2:11" x14ac:dyDescent="0.25">
      <c r="B7" s="12" t="s">
        <v>4</v>
      </c>
      <c r="C7" s="284">
        <v>18</v>
      </c>
      <c r="D7" s="285"/>
      <c r="E7" s="40">
        <v>3.5</v>
      </c>
      <c r="F7" s="38"/>
      <c r="G7" s="39"/>
      <c r="H7" s="20"/>
    </row>
    <row r="8" spans="2:11" ht="15" customHeight="1" x14ac:dyDescent="0.25">
      <c r="B8" s="8" t="s">
        <v>12</v>
      </c>
      <c r="C8" s="314" t="s">
        <v>11</v>
      </c>
      <c r="D8" s="316"/>
      <c r="E8" s="43" t="s">
        <v>10</v>
      </c>
      <c r="F8" s="41"/>
      <c r="G8" s="42"/>
      <c r="H8" s="46"/>
    </row>
    <row r="9" spans="2:11" x14ac:dyDescent="0.25">
      <c r="B9" s="8" t="s">
        <v>9</v>
      </c>
      <c r="C9" s="314" t="s">
        <v>33</v>
      </c>
      <c r="D9" s="315"/>
      <c r="E9" s="353"/>
      <c r="F9" s="41"/>
      <c r="G9" s="42"/>
      <c r="H9" s="4"/>
    </row>
    <row r="10" spans="2:11" ht="15.75" thickBot="1" x14ac:dyDescent="0.3">
      <c r="B10" s="16" t="s">
        <v>8</v>
      </c>
      <c r="C10" s="349" t="s">
        <v>7</v>
      </c>
      <c r="D10" s="350"/>
      <c r="E10" s="351"/>
      <c r="F10" s="44"/>
      <c r="G10" s="45"/>
      <c r="H10" s="47"/>
    </row>
    <row r="11" spans="2:11" x14ac:dyDescent="0.25">
      <c r="B11" s="12" t="s">
        <v>4</v>
      </c>
      <c r="C11" s="22">
        <v>7.7</v>
      </c>
      <c r="D11" s="21">
        <v>7.7</v>
      </c>
      <c r="E11" s="21">
        <v>6.1</v>
      </c>
      <c r="F11" s="22"/>
      <c r="G11" s="21"/>
      <c r="H11" s="20"/>
    </row>
    <row r="12" spans="2:11" x14ac:dyDescent="0.25">
      <c r="B12" s="8" t="s">
        <v>6</v>
      </c>
      <c r="C12" s="7">
        <v>147</v>
      </c>
      <c r="D12" s="5">
        <v>106</v>
      </c>
      <c r="E12" s="5">
        <v>150</v>
      </c>
      <c r="F12" s="7"/>
      <c r="G12" s="5"/>
      <c r="H12" s="4"/>
    </row>
    <row r="13" spans="2:11" x14ac:dyDescent="0.25">
      <c r="B13" s="19" t="s">
        <v>21</v>
      </c>
      <c r="C13" s="18" t="s">
        <v>36</v>
      </c>
      <c r="D13" s="17" t="s">
        <v>66</v>
      </c>
      <c r="E13" s="5" t="s">
        <v>36</v>
      </c>
      <c r="F13" s="18"/>
      <c r="G13" s="17"/>
      <c r="H13" s="4"/>
    </row>
    <row r="14" spans="2:11" ht="15.75" thickBot="1" x14ac:dyDescent="0.3">
      <c r="B14" s="16" t="s">
        <v>5</v>
      </c>
      <c r="C14" s="15">
        <v>32.700000000000003</v>
      </c>
      <c r="D14" s="14">
        <v>27.9</v>
      </c>
      <c r="E14" s="14">
        <v>37.5</v>
      </c>
      <c r="F14" s="15"/>
      <c r="G14" s="14"/>
      <c r="H14" s="13"/>
    </row>
    <row r="15" spans="2:11" x14ac:dyDescent="0.25">
      <c r="B15" s="12" t="s">
        <v>4</v>
      </c>
      <c r="C15" s="11">
        <v>11.6</v>
      </c>
      <c r="D15" s="10">
        <v>5.9</v>
      </c>
      <c r="E15" s="10">
        <v>4</v>
      </c>
      <c r="F15" s="11"/>
      <c r="G15" s="10"/>
      <c r="H15" s="9"/>
    </row>
    <row r="16" spans="2:11" ht="15.75" customHeight="1" x14ac:dyDescent="0.25">
      <c r="B16" s="8" t="s">
        <v>3</v>
      </c>
      <c r="C16" s="7">
        <v>11</v>
      </c>
      <c r="D16" s="5">
        <v>8</v>
      </c>
      <c r="E16" s="5">
        <v>14</v>
      </c>
      <c r="F16" s="7"/>
      <c r="G16" s="5"/>
      <c r="H16" s="4"/>
    </row>
    <row r="17" spans="2:8" x14ac:dyDescent="0.25">
      <c r="B17" s="6" t="s">
        <v>2</v>
      </c>
      <c r="C17" s="314" t="s">
        <v>75</v>
      </c>
      <c r="D17" s="315"/>
      <c r="E17" s="316"/>
      <c r="F17" s="314"/>
      <c r="G17" s="315"/>
      <c r="H17" s="319"/>
    </row>
    <row r="18" spans="2:8" s="2" customFormat="1" ht="30" customHeight="1" thickBot="1" x14ac:dyDescent="0.3">
      <c r="B18" s="3" t="s">
        <v>1</v>
      </c>
      <c r="C18" s="320" t="s">
        <v>22</v>
      </c>
      <c r="D18" s="321"/>
      <c r="E18" s="322"/>
      <c r="F18" s="320"/>
      <c r="G18" s="321"/>
      <c r="H18" s="323"/>
    </row>
    <row r="19" spans="2:8" x14ac:dyDescent="0.25">
      <c r="B19" s="329" t="s">
        <v>99</v>
      </c>
      <c r="C19" s="330"/>
      <c r="D19" s="330"/>
      <c r="E19" s="330"/>
      <c r="F19" s="330"/>
      <c r="G19" s="330"/>
      <c r="H19" s="331"/>
    </row>
    <row r="20" spans="2:8" ht="15.75" thickBot="1" x14ac:dyDescent="0.3">
      <c r="B20" s="332"/>
      <c r="C20" s="333"/>
      <c r="D20" s="333"/>
      <c r="E20" s="333"/>
      <c r="F20" s="333"/>
      <c r="G20" s="333"/>
      <c r="H20" s="334"/>
    </row>
    <row r="21" spans="2:8" x14ac:dyDescent="0.25">
      <c r="B21" s="32"/>
      <c r="C21" s="32"/>
      <c r="D21" s="32"/>
      <c r="E21" s="32"/>
      <c r="F21" s="32"/>
      <c r="G21" s="32"/>
      <c r="H21" s="32"/>
    </row>
    <row r="22" spans="2:8" ht="15.75" thickBot="1" x14ac:dyDescent="0.3"/>
    <row r="23" spans="2:8" x14ac:dyDescent="0.25">
      <c r="B23" s="344" t="s">
        <v>27</v>
      </c>
      <c r="C23" s="336"/>
      <c r="D23" s="336"/>
      <c r="E23" s="336"/>
      <c r="F23" s="336"/>
      <c r="G23" s="336"/>
      <c r="H23" s="337"/>
    </row>
    <row r="24" spans="2:8" x14ac:dyDescent="0.25">
      <c r="B24" s="338"/>
      <c r="C24" s="339"/>
      <c r="D24" s="339"/>
      <c r="E24" s="339"/>
      <c r="F24" s="339"/>
      <c r="G24" s="339"/>
      <c r="H24" s="340"/>
    </row>
    <row r="25" spans="2:8" ht="15.75" thickBot="1" x14ac:dyDescent="0.3">
      <c r="B25" s="341"/>
      <c r="C25" s="342"/>
      <c r="D25" s="342"/>
      <c r="E25" s="342"/>
      <c r="F25" s="342"/>
      <c r="G25" s="342"/>
      <c r="H25" s="343"/>
    </row>
    <row r="26" spans="2:8" x14ac:dyDescent="0.25">
      <c r="B26" s="344" t="s">
        <v>26</v>
      </c>
      <c r="C26" s="336"/>
      <c r="D26" s="336"/>
      <c r="E26" s="336"/>
      <c r="F26" s="336"/>
      <c r="G26" s="336"/>
      <c r="H26" s="337"/>
    </row>
    <row r="27" spans="2:8" x14ac:dyDescent="0.25">
      <c r="B27" s="338"/>
      <c r="C27" s="339"/>
      <c r="D27" s="339"/>
      <c r="E27" s="339"/>
      <c r="F27" s="339"/>
      <c r="G27" s="339"/>
      <c r="H27" s="340"/>
    </row>
    <row r="28" spans="2:8" ht="15.75" thickBot="1" x14ac:dyDescent="0.3">
      <c r="B28" s="341"/>
      <c r="C28" s="342"/>
      <c r="D28" s="342"/>
      <c r="E28" s="342"/>
      <c r="F28" s="342"/>
      <c r="G28" s="342"/>
      <c r="H28" s="343"/>
    </row>
  </sheetData>
  <mergeCells count="18">
    <mergeCell ref="C6:E6"/>
    <mergeCell ref="F6:H6"/>
    <mergeCell ref="B2:H2"/>
    <mergeCell ref="C4:E4"/>
    <mergeCell ref="F4:G4"/>
    <mergeCell ref="C5:E5"/>
    <mergeCell ref="F5:G5"/>
    <mergeCell ref="C7:D7"/>
    <mergeCell ref="C8:D8"/>
    <mergeCell ref="C9:E9"/>
    <mergeCell ref="C10:E10"/>
    <mergeCell ref="B26:H28"/>
    <mergeCell ref="C17:E17"/>
    <mergeCell ref="F17:H17"/>
    <mergeCell ref="C18:E18"/>
    <mergeCell ref="F18:H18"/>
    <mergeCell ref="B19:H20"/>
    <mergeCell ref="B23:H25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1"/>
  <sheetViews>
    <sheetView workbookViewId="0">
      <selection activeCell="B26" sqref="B26:I28"/>
    </sheetView>
  </sheetViews>
  <sheetFormatPr defaultRowHeight="15" x14ac:dyDescent="0.25"/>
  <cols>
    <col min="2" max="2" width="20.5703125" customWidth="1"/>
    <col min="3" max="8" width="12.7109375" customWidth="1"/>
    <col min="9" max="9" width="16.140625" customWidth="1"/>
    <col min="12" max="13" width="11.28515625" bestFit="1" customWidth="1"/>
    <col min="14" max="14" width="11" bestFit="1" customWidth="1"/>
    <col min="18" max="20" width="9.140625" customWidth="1"/>
  </cols>
  <sheetData>
    <row r="1" spans="2:14" ht="15.75" thickBot="1" x14ac:dyDescent="0.3"/>
    <row r="2" spans="2:14" ht="19.5" thickBot="1" x14ac:dyDescent="0.35">
      <c r="B2" s="375" t="s">
        <v>81</v>
      </c>
      <c r="C2" s="376"/>
      <c r="D2" s="376"/>
      <c r="E2" s="376"/>
      <c r="F2" s="376"/>
      <c r="G2" s="376"/>
      <c r="H2" s="376"/>
      <c r="I2" s="377"/>
      <c r="L2" s="1" t="s">
        <v>0</v>
      </c>
    </row>
    <row r="3" spans="2:14" ht="15.75" thickBot="1" x14ac:dyDescent="0.3"/>
    <row r="4" spans="2:14" x14ac:dyDescent="0.25">
      <c r="B4" s="25" t="s">
        <v>19</v>
      </c>
      <c r="C4" s="291">
        <v>1455</v>
      </c>
      <c r="D4" s="292"/>
      <c r="E4" s="292"/>
      <c r="F4" s="292"/>
      <c r="G4" s="293" t="s">
        <v>18</v>
      </c>
      <c r="H4" s="294"/>
      <c r="I4" s="131">
        <v>48.3</v>
      </c>
    </row>
    <row r="5" spans="2:14" ht="15.75" thickBot="1" x14ac:dyDescent="0.3">
      <c r="B5" s="24" t="s">
        <v>17</v>
      </c>
      <c r="C5" s="295" t="s">
        <v>32</v>
      </c>
      <c r="D5" s="296"/>
      <c r="E5" s="296"/>
      <c r="F5" s="296"/>
      <c r="G5" s="297" t="s">
        <v>16</v>
      </c>
      <c r="H5" s="298"/>
      <c r="I5" s="132">
        <v>50.3</v>
      </c>
    </row>
    <row r="6" spans="2:14" ht="15.75" thickBot="1" x14ac:dyDescent="0.3">
      <c r="B6" s="23" t="s">
        <v>15</v>
      </c>
      <c r="C6" s="299" t="s">
        <v>14</v>
      </c>
      <c r="D6" s="300"/>
      <c r="E6" s="300"/>
      <c r="F6" s="301"/>
      <c r="G6" s="299" t="s">
        <v>13</v>
      </c>
      <c r="H6" s="300"/>
      <c r="I6" s="348"/>
    </row>
    <row r="7" spans="2:14" x14ac:dyDescent="0.25">
      <c r="B7" s="12" t="s">
        <v>4</v>
      </c>
      <c r="C7" s="284">
        <v>45.9</v>
      </c>
      <c r="D7" s="285"/>
      <c r="E7" s="324">
        <v>2.4</v>
      </c>
      <c r="F7" s="310"/>
      <c r="G7" s="284">
        <v>47.7</v>
      </c>
      <c r="H7" s="285"/>
      <c r="I7" s="20">
        <v>2.6</v>
      </c>
    </row>
    <row r="8" spans="2:14" ht="15" customHeight="1" x14ac:dyDescent="0.25">
      <c r="B8" s="8" t="s">
        <v>12</v>
      </c>
      <c r="C8" s="314" t="s">
        <v>11</v>
      </c>
      <c r="D8" s="316"/>
      <c r="E8" s="396" t="s">
        <v>10</v>
      </c>
      <c r="F8" s="353"/>
      <c r="G8" s="314" t="s">
        <v>11</v>
      </c>
      <c r="H8" s="316"/>
      <c r="I8" s="4" t="s">
        <v>10</v>
      </c>
    </row>
    <row r="9" spans="2:14" x14ac:dyDescent="0.25">
      <c r="B9" s="8" t="s">
        <v>9</v>
      </c>
      <c r="C9" s="314" t="s">
        <v>34</v>
      </c>
      <c r="D9" s="315"/>
      <c r="E9" s="315"/>
      <c r="F9" s="353"/>
      <c r="G9" s="314" t="s">
        <v>34</v>
      </c>
      <c r="H9" s="315"/>
      <c r="I9" s="319"/>
    </row>
    <row r="10" spans="2:14" ht="15.75" thickBot="1" x14ac:dyDescent="0.3">
      <c r="B10" s="16" t="s">
        <v>8</v>
      </c>
      <c r="C10" s="349" t="s">
        <v>7</v>
      </c>
      <c r="D10" s="350"/>
      <c r="E10" s="350"/>
      <c r="F10" s="351"/>
      <c r="G10" s="349" t="s">
        <v>7</v>
      </c>
      <c r="H10" s="350"/>
      <c r="I10" s="352"/>
      <c r="N10" s="28"/>
    </row>
    <row r="11" spans="2:14" s="2" customFormat="1" x14ac:dyDescent="0.25">
      <c r="B11" s="99" t="s">
        <v>4</v>
      </c>
      <c r="C11" s="394">
        <v>20.9</v>
      </c>
      <c r="D11" s="395"/>
      <c r="E11" s="54">
        <v>19.899999999999999</v>
      </c>
      <c r="F11" s="54">
        <v>7.5</v>
      </c>
      <c r="G11" s="52">
        <v>30</v>
      </c>
      <c r="H11" s="54">
        <v>6.8</v>
      </c>
      <c r="I11" s="56">
        <v>13.5</v>
      </c>
    </row>
    <row r="12" spans="2:14" s="2" customFormat="1" ht="45" x14ac:dyDescent="0.25">
      <c r="B12" s="76" t="s">
        <v>6</v>
      </c>
      <c r="C12" s="327">
        <v>157</v>
      </c>
      <c r="D12" s="328"/>
      <c r="E12" s="59">
        <v>207</v>
      </c>
      <c r="F12" s="59">
        <v>107</v>
      </c>
      <c r="G12" s="57">
        <v>247</v>
      </c>
      <c r="H12" s="59">
        <v>167</v>
      </c>
      <c r="I12" s="103" t="s">
        <v>90</v>
      </c>
    </row>
    <row r="13" spans="2:14" s="2" customFormat="1" ht="45" x14ac:dyDescent="0.25">
      <c r="B13" s="69" t="s">
        <v>21</v>
      </c>
      <c r="C13" s="378" t="s">
        <v>76</v>
      </c>
      <c r="D13" s="379"/>
      <c r="E13" s="64" t="s">
        <v>71</v>
      </c>
      <c r="F13" s="59" t="s">
        <v>65</v>
      </c>
      <c r="G13" s="62" t="s">
        <v>74</v>
      </c>
      <c r="H13" s="64" t="s">
        <v>83</v>
      </c>
      <c r="I13" s="103" t="s">
        <v>91</v>
      </c>
    </row>
    <row r="14" spans="2:14" s="2" customFormat="1" ht="45.75" thickBot="1" x14ac:dyDescent="0.3">
      <c r="B14" s="97" t="s">
        <v>5</v>
      </c>
      <c r="C14" s="320" t="s">
        <v>77</v>
      </c>
      <c r="D14" s="322"/>
      <c r="E14" s="50">
        <v>32.299999999999997</v>
      </c>
      <c r="F14" s="50">
        <v>25.6</v>
      </c>
      <c r="G14" s="48">
        <v>29.2</v>
      </c>
      <c r="H14" s="50">
        <v>22.6</v>
      </c>
      <c r="I14" s="113" t="s">
        <v>92</v>
      </c>
    </row>
    <row r="15" spans="2:14" s="2" customFormat="1" x14ac:dyDescent="0.25">
      <c r="B15" s="99" t="s">
        <v>4</v>
      </c>
      <c r="C15" s="65">
        <v>18.399999999999999</v>
      </c>
      <c r="D15" s="67">
        <v>11.5</v>
      </c>
      <c r="E15" s="67">
        <v>7.9</v>
      </c>
      <c r="F15" s="67">
        <v>10.5</v>
      </c>
      <c r="G15" s="65">
        <v>28.3</v>
      </c>
      <c r="H15" s="67">
        <v>7.7</v>
      </c>
      <c r="I15" s="68">
        <v>14.4</v>
      </c>
    </row>
    <row r="16" spans="2:14" s="2" customFormat="1" ht="45" x14ac:dyDescent="0.25">
      <c r="B16" s="76" t="s">
        <v>3</v>
      </c>
      <c r="C16" s="57">
        <v>14</v>
      </c>
      <c r="D16" s="59">
        <v>13</v>
      </c>
      <c r="E16" s="59">
        <v>12</v>
      </c>
      <c r="F16" s="64" t="s">
        <v>78</v>
      </c>
      <c r="G16" s="57">
        <v>15</v>
      </c>
      <c r="H16" s="59">
        <v>14</v>
      </c>
      <c r="I16" s="103" t="s">
        <v>93</v>
      </c>
    </row>
    <row r="17" spans="2:9" x14ac:dyDescent="0.25">
      <c r="B17" s="6" t="s">
        <v>2</v>
      </c>
      <c r="C17" s="314" t="s">
        <v>79</v>
      </c>
      <c r="D17" s="315"/>
      <c r="E17" s="315"/>
      <c r="F17" s="316"/>
      <c r="G17" s="314" t="s">
        <v>94</v>
      </c>
      <c r="H17" s="315"/>
      <c r="I17" s="319"/>
    </row>
    <row r="18" spans="2:9" s="2" customFormat="1" ht="30" customHeight="1" thickBot="1" x14ac:dyDescent="0.3">
      <c r="B18" s="3" t="s">
        <v>1</v>
      </c>
      <c r="C18" s="320" t="s">
        <v>22</v>
      </c>
      <c r="D18" s="321"/>
      <c r="E18" s="321"/>
      <c r="F18" s="322"/>
      <c r="G18" s="320" t="s">
        <v>22</v>
      </c>
      <c r="H18" s="321"/>
      <c r="I18" s="323"/>
    </row>
    <row r="19" spans="2:9" x14ac:dyDescent="0.25">
      <c r="B19" s="329" t="s">
        <v>100</v>
      </c>
      <c r="C19" s="330"/>
      <c r="D19" s="330"/>
      <c r="E19" s="330"/>
      <c r="F19" s="330"/>
      <c r="G19" s="330"/>
      <c r="H19" s="330"/>
      <c r="I19" s="331"/>
    </row>
    <row r="20" spans="2:9" ht="30" customHeight="1" thickBot="1" x14ac:dyDescent="0.3">
      <c r="B20" s="332"/>
      <c r="C20" s="333"/>
      <c r="D20" s="333"/>
      <c r="E20" s="333"/>
      <c r="F20" s="333"/>
      <c r="G20" s="333"/>
      <c r="H20" s="333"/>
      <c r="I20" s="334"/>
    </row>
    <row r="21" spans="2:9" x14ac:dyDescent="0.25">
      <c r="B21" s="32"/>
      <c r="C21" s="32"/>
      <c r="D21" s="32"/>
      <c r="E21" s="32"/>
      <c r="F21" s="32"/>
      <c r="G21" s="32"/>
      <c r="H21" s="32"/>
      <c r="I21" s="32"/>
    </row>
    <row r="22" spans="2:9" ht="15.75" thickBot="1" x14ac:dyDescent="0.3"/>
    <row r="23" spans="2:9" x14ac:dyDescent="0.25">
      <c r="B23" s="357" t="s">
        <v>104</v>
      </c>
      <c r="C23" s="366"/>
      <c r="D23" s="366"/>
      <c r="E23" s="366"/>
      <c r="F23" s="366"/>
      <c r="G23" s="366"/>
      <c r="H23" s="366"/>
      <c r="I23" s="367"/>
    </row>
    <row r="24" spans="2:9" x14ac:dyDescent="0.25">
      <c r="B24" s="368"/>
      <c r="C24" s="369"/>
      <c r="D24" s="369"/>
      <c r="E24" s="369"/>
      <c r="F24" s="369"/>
      <c r="G24" s="369"/>
      <c r="H24" s="369"/>
      <c r="I24" s="370"/>
    </row>
    <row r="25" spans="2:9" ht="15.75" thickBot="1" x14ac:dyDescent="0.3">
      <c r="B25" s="371"/>
      <c r="C25" s="372"/>
      <c r="D25" s="372"/>
      <c r="E25" s="372"/>
      <c r="F25" s="372"/>
      <c r="G25" s="372"/>
      <c r="H25" s="372"/>
      <c r="I25" s="373"/>
    </row>
    <row r="26" spans="2:9" x14ac:dyDescent="0.25">
      <c r="B26" s="357" t="s">
        <v>105</v>
      </c>
      <c r="C26" s="358"/>
      <c r="D26" s="358"/>
      <c r="E26" s="358"/>
      <c r="F26" s="358"/>
      <c r="G26" s="358"/>
      <c r="H26" s="358"/>
      <c r="I26" s="359"/>
    </row>
    <row r="27" spans="2:9" x14ac:dyDescent="0.25">
      <c r="B27" s="360"/>
      <c r="C27" s="361"/>
      <c r="D27" s="361"/>
      <c r="E27" s="361"/>
      <c r="F27" s="361"/>
      <c r="G27" s="361"/>
      <c r="H27" s="361"/>
      <c r="I27" s="362"/>
    </row>
    <row r="28" spans="2:9" ht="15.75" thickBot="1" x14ac:dyDescent="0.3">
      <c r="B28" s="363"/>
      <c r="C28" s="364"/>
      <c r="D28" s="364"/>
      <c r="E28" s="364"/>
      <c r="F28" s="364"/>
      <c r="G28" s="364"/>
      <c r="H28" s="364"/>
      <c r="I28" s="365"/>
    </row>
    <row r="31" spans="2:9" x14ac:dyDescent="0.25">
      <c r="B31" s="2"/>
    </row>
  </sheetData>
  <mergeCells count="28">
    <mergeCell ref="C6:F6"/>
    <mergeCell ref="G6:I6"/>
    <mergeCell ref="B2:I2"/>
    <mergeCell ref="C4:F4"/>
    <mergeCell ref="G4:H4"/>
    <mergeCell ref="C5:F5"/>
    <mergeCell ref="G5:H5"/>
    <mergeCell ref="B26:I28"/>
    <mergeCell ref="C17:F17"/>
    <mergeCell ref="G17:I17"/>
    <mergeCell ref="C18:F18"/>
    <mergeCell ref="G18:I18"/>
    <mergeCell ref="B19:I20"/>
    <mergeCell ref="B23:I25"/>
    <mergeCell ref="C12:D12"/>
    <mergeCell ref="C13:D13"/>
    <mergeCell ref="C14:D14"/>
    <mergeCell ref="C7:D7"/>
    <mergeCell ref="C8:D8"/>
    <mergeCell ref="C9:F9"/>
    <mergeCell ref="C10:F10"/>
    <mergeCell ref="E7:F7"/>
    <mergeCell ref="E8:F8"/>
    <mergeCell ref="G7:H7"/>
    <mergeCell ref="G8:H8"/>
    <mergeCell ref="G9:I9"/>
    <mergeCell ref="G10:I10"/>
    <mergeCell ref="C11:D11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workbookViewId="0">
      <selection activeCell="B26" sqref="B26:G28"/>
    </sheetView>
  </sheetViews>
  <sheetFormatPr defaultRowHeight="15" x14ac:dyDescent="0.25"/>
  <cols>
    <col min="2" max="2" width="20.5703125" customWidth="1"/>
    <col min="3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2:10" ht="15.75" thickBot="1" x14ac:dyDescent="0.3"/>
    <row r="2" spans="2:10" ht="19.5" thickBot="1" x14ac:dyDescent="0.35">
      <c r="B2" s="375" t="s">
        <v>81</v>
      </c>
      <c r="C2" s="376"/>
      <c r="D2" s="376"/>
      <c r="E2" s="376"/>
      <c r="F2" s="376"/>
      <c r="G2" s="377"/>
      <c r="J2" s="1" t="s">
        <v>0</v>
      </c>
    </row>
    <row r="3" spans="2:10" ht="15.75" thickBot="1" x14ac:dyDescent="0.3"/>
    <row r="4" spans="2:10" x14ac:dyDescent="0.25">
      <c r="B4" s="25" t="s">
        <v>19</v>
      </c>
      <c r="C4" s="291">
        <v>1498</v>
      </c>
      <c r="D4" s="292"/>
      <c r="E4" s="293" t="s">
        <v>18</v>
      </c>
      <c r="F4" s="294"/>
      <c r="G4" s="131">
        <v>11.3</v>
      </c>
    </row>
    <row r="5" spans="2:10" ht="15.75" thickBot="1" x14ac:dyDescent="0.3">
      <c r="B5" s="24" t="s">
        <v>17</v>
      </c>
      <c r="C5" s="295" t="s">
        <v>32</v>
      </c>
      <c r="D5" s="296"/>
      <c r="E5" s="297" t="s">
        <v>16</v>
      </c>
      <c r="F5" s="298"/>
      <c r="G5" s="132">
        <v>11.9</v>
      </c>
    </row>
    <row r="6" spans="2:10" ht="15.75" thickBot="1" x14ac:dyDescent="0.3">
      <c r="B6" s="23" t="s">
        <v>15</v>
      </c>
      <c r="C6" s="299" t="s">
        <v>14</v>
      </c>
      <c r="D6" s="301"/>
      <c r="E6" s="299" t="s">
        <v>13</v>
      </c>
      <c r="F6" s="300"/>
      <c r="G6" s="348"/>
    </row>
    <row r="7" spans="2:10" x14ac:dyDescent="0.25">
      <c r="B7" s="12" t="s">
        <v>4</v>
      </c>
      <c r="C7" s="284">
        <v>11.3</v>
      </c>
      <c r="D7" s="310"/>
      <c r="E7" s="284">
        <v>11.9</v>
      </c>
      <c r="F7" s="309"/>
      <c r="G7" s="312"/>
    </row>
    <row r="8" spans="2:10" ht="15" customHeight="1" x14ac:dyDescent="0.25">
      <c r="B8" s="8" t="s">
        <v>12</v>
      </c>
      <c r="C8" s="314" t="s">
        <v>11</v>
      </c>
      <c r="D8" s="353"/>
      <c r="E8" s="314" t="s">
        <v>11</v>
      </c>
      <c r="F8" s="315"/>
      <c r="G8" s="319"/>
    </row>
    <row r="9" spans="2:10" x14ac:dyDescent="0.25">
      <c r="B9" s="8" t="s">
        <v>9</v>
      </c>
      <c r="C9" s="314" t="s">
        <v>34</v>
      </c>
      <c r="D9" s="353"/>
      <c r="E9" s="314" t="s">
        <v>34</v>
      </c>
      <c r="F9" s="315"/>
      <c r="G9" s="319"/>
    </row>
    <row r="10" spans="2:10" ht="15.75" thickBot="1" x14ac:dyDescent="0.3">
      <c r="B10" s="16" t="s">
        <v>8</v>
      </c>
      <c r="C10" s="349" t="s">
        <v>7</v>
      </c>
      <c r="D10" s="351"/>
      <c r="E10" s="349" t="s">
        <v>7</v>
      </c>
      <c r="F10" s="350"/>
      <c r="G10" s="352"/>
    </row>
    <row r="11" spans="2:10" x14ac:dyDescent="0.25">
      <c r="B11" s="12" t="s">
        <v>4</v>
      </c>
      <c r="C11" s="284">
        <v>11.3</v>
      </c>
      <c r="D11" s="310"/>
      <c r="E11" s="22">
        <v>10.4</v>
      </c>
      <c r="F11" s="21">
        <v>0.9</v>
      </c>
      <c r="G11" s="20">
        <v>0.6</v>
      </c>
    </row>
    <row r="12" spans="2:10" x14ac:dyDescent="0.25">
      <c r="B12" s="8" t="s">
        <v>6</v>
      </c>
      <c r="C12" s="314">
        <v>207</v>
      </c>
      <c r="D12" s="353"/>
      <c r="E12" s="7">
        <v>257</v>
      </c>
      <c r="F12" s="5">
        <v>246</v>
      </c>
      <c r="G12" s="4">
        <v>107</v>
      </c>
    </row>
    <row r="13" spans="2:10" x14ac:dyDescent="0.25">
      <c r="B13" s="19" t="s">
        <v>21</v>
      </c>
      <c r="C13" s="354" t="s">
        <v>71</v>
      </c>
      <c r="D13" s="356"/>
      <c r="E13" s="18" t="s">
        <v>71</v>
      </c>
      <c r="F13" s="17" t="s">
        <v>74</v>
      </c>
      <c r="G13" s="4" t="s">
        <v>65</v>
      </c>
    </row>
    <row r="14" spans="2:10" ht="15.75" thickBot="1" x14ac:dyDescent="0.3">
      <c r="B14" s="16" t="s">
        <v>5</v>
      </c>
      <c r="C14" s="286">
        <v>32.299999999999997</v>
      </c>
      <c r="D14" s="311"/>
      <c r="E14" s="15">
        <v>30.2</v>
      </c>
      <c r="F14" s="14">
        <v>28.2</v>
      </c>
      <c r="G14" s="13">
        <v>20.6</v>
      </c>
    </row>
    <row r="15" spans="2:10" x14ac:dyDescent="0.25">
      <c r="B15" s="12" t="s">
        <v>4</v>
      </c>
      <c r="C15" s="11">
        <v>10.5</v>
      </c>
      <c r="D15" s="10">
        <v>0.8</v>
      </c>
      <c r="E15" s="11">
        <v>10.4</v>
      </c>
      <c r="F15" s="10">
        <v>0.9</v>
      </c>
      <c r="G15" s="9">
        <v>0.6</v>
      </c>
    </row>
    <row r="16" spans="2:10" ht="15.75" customHeight="1" x14ac:dyDescent="0.25">
      <c r="B16" s="8" t="s">
        <v>3</v>
      </c>
      <c r="C16" s="7">
        <v>14</v>
      </c>
      <c r="D16" s="5">
        <v>17</v>
      </c>
      <c r="E16" s="7">
        <v>16</v>
      </c>
      <c r="F16" s="5">
        <v>15</v>
      </c>
      <c r="G16" s="4">
        <v>8</v>
      </c>
    </row>
    <row r="17" spans="2:7" x14ac:dyDescent="0.25">
      <c r="B17" s="6" t="s">
        <v>2</v>
      </c>
      <c r="C17" s="314" t="s">
        <v>80</v>
      </c>
      <c r="D17" s="316"/>
      <c r="E17" s="314" t="s">
        <v>95</v>
      </c>
      <c r="F17" s="315"/>
      <c r="G17" s="319"/>
    </row>
    <row r="18" spans="2:7" s="2" customFormat="1" ht="30" customHeight="1" thickBot="1" x14ac:dyDescent="0.3">
      <c r="B18" s="3" t="s">
        <v>1</v>
      </c>
      <c r="C18" s="320" t="s">
        <v>22</v>
      </c>
      <c r="D18" s="322"/>
      <c r="E18" s="320" t="s">
        <v>22</v>
      </c>
      <c r="F18" s="321"/>
      <c r="G18" s="323"/>
    </row>
    <row r="19" spans="2:7" x14ac:dyDescent="0.25">
      <c r="B19" s="329" t="s">
        <v>101</v>
      </c>
      <c r="C19" s="330"/>
      <c r="D19" s="330"/>
      <c r="E19" s="330"/>
      <c r="F19" s="330"/>
      <c r="G19" s="331"/>
    </row>
    <row r="20" spans="2:7" ht="30" customHeight="1" thickBot="1" x14ac:dyDescent="0.3">
      <c r="B20" s="332"/>
      <c r="C20" s="333"/>
      <c r="D20" s="333"/>
      <c r="E20" s="333"/>
      <c r="F20" s="333"/>
      <c r="G20" s="334"/>
    </row>
    <row r="21" spans="2:7" x14ac:dyDescent="0.25">
      <c r="B21" s="32"/>
      <c r="C21" s="32"/>
      <c r="D21" s="32"/>
      <c r="E21" s="32"/>
      <c r="F21" s="32"/>
      <c r="G21" s="32"/>
    </row>
    <row r="22" spans="2:7" ht="15.75" thickBot="1" x14ac:dyDescent="0.3"/>
    <row r="23" spans="2:7" x14ac:dyDescent="0.25">
      <c r="B23" s="397" t="s">
        <v>102</v>
      </c>
      <c r="C23" s="358"/>
      <c r="D23" s="358"/>
      <c r="E23" s="358"/>
      <c r="F23" s="358"/>
      <c r="G23" s="359"/>
    </row>
    <row r="24" spans="2:7" x14ac:dyDescent="0.25">
      <c r="B24" s="360"/>
      <c r="C24" s="361"/>
      <c r="D24" s="361"/>
      <c r="E24" s="361"/>
      <c r="F24" s="361"/>
      <c r="G24" s="362"/>
    </row>
    <row r="25" spans="2:7" ht="15.75" thickBot="1" x14ac:dyDescent="0.3">
      <c r="B25" s="363"/>
      <c r="C25" s="364"/>
      <c r="D25" s="364"/>
      <c r="E25" s="364"/>
      <c r="F25" s="364"/>
      <c r="G25" s="365"/>
    </row>
    <row r="26" spans="2:7" x14ac:dyDescent="0.25">
      <c r="B26" s="357" t="s">
        <v>105</v>
      </c>
      <c r="C26" s="358"/>
      <c r="D26" s="358"/>
      <c r="E26" s="358"/>
      <c r="F26" s="358"/>
      <c r="G26" s="359"/>
    </row>
    <row r="27" spans="2:7" x14ac:dyDescent="0.25">
      <c r="B27" s="360"/>
      <c r="C27" s="361"/>
      <c r="D27" s="361"/>
      <c r="E27" s="361"/>
      <c r="F27" s="361"/>
      <c r="G27" s="362"/>
    </row>
    <row r="28" spans="2:7" ht="15.75" thickBot="1" x14ac:dyDescent="0.3">
      <c r="B28" s="363"/>
      <c r="C28" s="364"/>
      <c r="D28" s="364"/>
      <c r="E28" s="364"/>
      <c r="F28" s="364"/>
      <c r="G28" s="365"/>
    </row>
    <row r="31" spans="2:7" x14ac:dyDescent="0.25">
      <c r="B31" s="2"/>
    </row>
  </sheetData>
  <mergeCells count="26">
    <mergeCell ref="C6:D6"/>
    <mergeCell ref="E6:G6"/>
    <mergeCell ref="B2:G2"/>
    <mergeCell ref="C4:D4"/>
    <mergeCell ref="E4:F4"/>
    <mergeCell ref="C5:D5"/>
    <mergeCell ref="E5:F5"/>
    <mergeCell ref="B26:G28"/>
    <mergeCell ref="C17:D17"/>
    <mergeCell ref="E17:G17"/>
    <mergeCell ref="C18:D18"/>
    <mergeCell ref="E18:G18"/>
    <mergeCell ref="B19:G20"/>
    <mergeCell ref="B23:G25"/>
    <mergeCell ref="C13:D13"/>
    <mergeCell ref="C14:D14"/>
    <mergeCell ref="C7:D7"/>
    <mergeCell ref="C8:D8"/>
    <mergeCell ref="C9:D9"/>
    <mergeCell ref="C10:D10"/>
    <mergeCell ref="C11:D11"/>
    <mergeCell ref="E7:G7"/>
    <mergeCell ref="E8:G8"/>
    <mergeCell ref="E9:G9"/>
    <mergeCell ref="E10:G10"/>
    <mergeCell ref="C12:D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FOR REVIEW</vt:lpstr>
      <vt:lpstr>All Proposed Changes</vt:lpstr>
      <vt:lpstr>SUMMARY</vt:lpstr>
      <vt:lpstr>1987</vt:lpstr>
      <vt:lpstr>1996</vt:lpstr>
      <vt:lpstr>1787</vt:lpstr>
      <vt:lpstr>1912</vt:lpstr>
      <vt:lpstr>1999</vt:lpstr>
      <vt:lpstr>2003</vt:lpstr>
      <vt:lpstr>1156</vt:lpstr>
      <vt:lpstr>1307</vt:lpstr>
      <vt:lpstr>1308</vt:lpstr>
      <vt:lpstr>1365</vt:lpstr>
      <vt:lpstr>1379</vt:lpstr>
      <vt:lpstr>1445</vt:lpstr>
      <vt:lpstr>1455</vt:lpstr>
      <vt:lpstr>1498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2018-03-21T23:48:59Z</dcterms:modified>
</cp:coreProperties>
</file>